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ACD1C3BE-1CA8-4571-B1D6-25837DC8DC17}" xr6:coauthVersionLast="36" xr6:coauthVersionMax="36" xr10:uidLastSave="{00000000-0000-0000-0000-000000000000}"/>
  <bookViews>
    <workbookView xWindow="0" yWindow="0" windowWidth="20400" windowHeight="7545" tabRatio="561" xr2:uid="{00000000-000D-0000-FFFF-FFFF00000000}"/>
  </bookViews>
  <sheets>
    <sheet name="CONSOLIDADO GENERAL" sheetId="8" r:id="rId1"/>
    <sheet name="ESTADÍSTICA DISTRIBUCIÓN" sheetId="7" r:id="rId2"/>
    <sheet name="EVALUACIÓN DEL EST AL ESCENARIO" sheetId="11" r:id="rId3"/>
    <sheet name="FOTOGRAFIAS ACTIVIDADES" sheetId="12" r:id="rId4"/>
    <sheet name="Hoja2" sheetId="2" state="hidden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7" l="1"/>
  <c r="D80" i="7"/>
  <c r="J7" i="11"/>
  <c r="C110" i="7"/>
  <c r="C102" i="7"/>
  <c r="C107" i="7"/>
  <c r="C99" i="7"/>
  <c r="D76" i="7"/>
  <c r="D77" i="7"/>
  <c r="D78" i="7"/>
  <c r="D75" i="7"/>
  <c r="J18" i="11"/>
  <c r="J19" i="11"/>
  <c r="J20" i="11"/>
  <c r="J21" i="11"/>
  <c r="J22" i="11"/>
  <c r="J17" i="11"/>
  <c r="J15" i="11"/>
  <c r="J14" i="11"/>
  <c r="J11" i="11"/>
  <c r="J12" i="11"/>
  <c r="J10" i="11"/>
  <c r="J8" i="11"/>
  <c r="D49" i="7"/>
  <c r="D50" i="7"/>
  <c r="D51" i="7"/>
  <c r="D52" i="7"/>
  <c r="D53" i="7"/>
  <c r="D48" i="7"/>
  <c r="D66" i="7"/>
  <c r="D65" i="7"/>
  <c r="D64" i="7"/>
  <c r="D63" i="7"/>
  <c r="D62" i="7"/>
  <c r="D61" i="7"/>
  <c r="D47" i="7"/>
  <c r="D38" i="7"/>
  <c r="D37" i="7"/>
  <c r="D36" i="7"/>
  <c r="D35" i="7"/>
  <c r="D34" i="7"/>
  <c r="D22" i="7"/>
  <c r="D21" i="7"/>
  <c r="D11" i="7"/>
  <c r="D10" i="7"/>
  <c r="D9" i="7"/>
  <c r="D8" i="7"/>
  <c r="D7" i="7"/>
  <c r="D6" i="7"/>
  <c r="D5" i="7"/>
  <c r="D86" i="7"/>
  <c r="D87" i="7"/>
  <c r="D88" i="7"/>
  <c r="K7" i="11" l="1"/>
  <c r="O8" i="11" s="1"/>
  <c r="K14" i="11"/>
  <c r="O10" i="11" s="1"/>
  <c r="K17" i="11"/>
  <c r="O11" i="11" s="1"/>
  <c r="D89" i="7"/>
  <c r="D8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8" authorId="0" shapeId="0" xr:uid="{83048B91-F2FA-4EEF-BC10-0EB93DF542A6}">
      <text>
        <r>
          <rPr>
            <b/>
            <sz val="9"/>
            <color indexed="81"/>
            <rFont val="Tahoma"/>
            <family val="2"/>
          </rPr>
          <t xml:space="preserve">Autor:
PORCENTAJE DE PRODUCTIVIDAD
* ASISTENCIAL: 
# DE SESIONES REALIZADAS*100/# DE SESIONES PROGRAMADAS.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" authorId="0" shapeId="0" xr:uid="{D4AA9276-1C69-441B-B446-08CA47A5076E}">
      <text>
        <r>
          <rPr>
            <b/>
            <sz val="9"/>
            <color indexed="81"/>
            <rFont val="Tahoma"/>
            <family val="2"/>
          </rPr>
          <t>SI O NO</t>
        </r>
      </text>
    </comment>
    <comment ref="T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DONDE APLIQUE, INDICAR EL VALOR POR TERAPIA SEGÚN MANUAL TARIFARIO SOAT 2017
http://www.consultorsalud.com/manual-tarifario-soat-2017-sector-salud</t>
        </r>
      </text>
    </comment>
    <comment ref="X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PORCENTAJE DE EFECTIVIDAD DEL MANEJO:
* ASISTENCIAL: 
# DE OBJETIVOS CUMPLIDOS*100/# DE OBJETIVOS ESTABLECIDOS.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" authorId="0" shapeId="0" xr:uid="{3E1B9713-C17D-4083-9E1E-5FEB431D402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ESTABLEZCA LOS RANGOS DE EDAD SEGÚN CORRESPONDA SU EXPERIENCIA</t>
        </r>
      </text>
    </comment>
  </commentList>
</comments>
</file>

<file path=xl/sharedStrings.xml><?xml version="1.0" encoding="utf-8"?>
<sst xmlns="http://schemas.openxmlformats.org/spreadsheetml/2006/main" count="242" uniqueCount="176">
  <si>
    <t>INDICADOR DE PRODUCTIVIDAD</t>
  </si>
  <si>
    <t>REVISAR PARA PLAN DE MEJORA</t>
  </si>
  <si>
    <t>ALCANCE ECÓNOMICO EN LA PRÁCTICA</t>
  </si>
  <si>
    <t>INDICADOR DE EFECTIVIDAD DEL MANEJO TERAPEUTICO</t>
  </si>
  <si>
    <t>EDAD</t>
  </si>
  <si>
    <t>GENERO</t>
  </si>
  <si>
    <t>ESTADO CIVIL</t>
  </si>
  <si>
    <t>ESCOLARIDAD</t>
  </si>
  <si>
    <t>OCUPACION (AGRUPADA)</t>
  </si>
  <si>
    <t>CODIGO MÉDICO CIE-11</t>
  </si>
  <si>
    <t>DENOMINACIÓN DEL DIAGNOSTICO MÉDICO</t>
  </si>
  <si>
    <t>EVENTO ADVERSO DURANTE LA ATENCIÓN</t>
  </si>
  <si>
    <t xml:space="preserve"># DE SESIONES  PROGRAMADAS </t>
  </si>
  <si>
    <t># DE SESIONES  REALIZADAS</t>
  </si>
  <si>
    <t># DE SESIONES NO REALIZADAS</t>
  </si>
  <si>
    <t>PORCENTAJE DE PRODUCTIVIDAD</t>
  </si>
  <si>
    <t xml:space="preserve"> ¿HAY RAZONES DE NO ADHERENCIA?</t>
  </si>
  <si>
    <t>RAZONES DE NO ADHERENCIA</t>
  </si>
  <si>
    <t>RAZONES DE NO ADHERENCIA ("OTROS"): ESPECIFIQUE</t>
  </si>
  <si>
    <t>IMPACTO ECÓNOMICO</t>
  </si>
  <si>
    <t>OBJETIVOS ESTABLECIDOS</t>
  </si>
  <si>
    <t>OBJETIVOS CUMPLIDOS</t>
  </si>
  <si>
    <t>EFECTIVIDAD DEL MANEJO TERAPEUTICO</t>
  </si>
  <si>
    <t>OBSERVACIÓNES</t>
  </si>
  <si>
    <t>MASCULINO</t>
  </si>
  <si>
    <t>SOLTERO</t>
  </si>
  <si>
    <t>ESPECIAL</t>
  </si>
  <si>
    <t>ESTUDIANTE</t>
  </si>
  <si>
    <t>AUTISMO ATIPICO</t>
  </si>
  <si>
    <t>NO</t>
  </si>
  <si>
    <t>NO APLICA</t>
  </si>
  <si>
    <t>FEMENINO</t>
  </si>
  <si>
    <t>SECUNDARIA</t>
  </si>
  <si>
    <t>SECUELAS DE HIPOXIA NEONATAL</t>
  </si>
  <si>
    <t>NINGUNA</t>
  </si>
  <si>
    <t>SECUELAS DE MENINGUITIS</t>
  </si>
  <si>
    <t>SI</t>
  </si>
  <si>
    <t>OTROS</t>
  </si>
  <si>
    <t>FACTORES CLIMATICOS</t>
  </si>
  <si>
    <t>FRECUENCIA ABSOLUTA</t>
  </si>
  <si>
    <t>FRECUENCIA RELATIVA</t>
  </si>
  <si>
    <t>0-11 años</t>
  </si>
  <si>
    <t>12-16 años</t>
  </si>
  <si>
    <t>17-26 años</t>
  </si>
  <si>
    <t>27-39 años</t>
  </si>
  <si>
    <t>40-45 años</t>
  </si>
  <si>
    <t>46-55 años</t>
  </si>
  <si>
    <t>56 - ss años</t>
  </si>
  <si>
    <t>TOTAL</t>
  </si>
  <si>
    <t>VIUDO</t>
  </si>
  <si>
    <t>CASADO</t>
  </si>
  <si>
    <t>SEPARADO</t>
  </si>
  <si>
    <t>UNION LIBRE</t>
  </si>
  <si>
    <t>PRIMARIA</t>
  </si>
  <si>
    <t>TECNICA</t>
  </si>
  <si>
    <t>TECNOLOGIA</t>
  </si>
  <si>
    <t>PROFESIONAL</t>
  </si>
  <si>
    <t>OCUPACION</t>
  </si>
  <si>
    <t>DESEMPLEADO</t>
  </si>
  <si>
    <t>RETIRADO</t>
  </si>
  <si>
    <t>INDEPENDIENTE</t>
  </si>
  <si>
    <t>AMA DE CASA</t>
  </si>
  <si>
    <t>EMPLEADO</t>
  </si>
  <si>
    <t>DIAGNOSTICOS MEDICOS MAS FRECUENTES</t>
  </si>
  <si>
    <t xml:space="preserve">SINDROME DE DOWN </t>
  </si>
  <si>
    <t>PARÁLISIS CEREBRAL</t>
  </si>
  <si>
    <t>HIPOACUSIA BILATERAL</t>
  </si>
  <si>
    <t>PRODUCTIVIDAD EN ATENCIÓN DE USUARIOS POR TERAPIAS REALIZADAS</t>
  </si>
  <si>
    <t>PORCENTAJE DE ASISTENCIA AL TRATAMIENTO O PROGRAMA</t>
  </si>
  <si>
    <t>SESIONES PROGRAMADAS</t>
  </si>
  <si>
    <t>SESIONES SINCRONICAS REALIZADAS</t>
  </si>
  <si>
    <t>PORCENTAJE DE ADHERENCIA AL TRATAMIENTO</t>
  </si>
  <si>
    <t>TOTAL DE USUARIOS ATENDIDOS EN EL SERVICIO</t>
  </si>
  <si>
    <t>TOTAL DE USUARIOS QUE FINALIZAN EL TRATAMIENTO</t>
  </si>
  <si>
    <t>EFECTIVIDAD EN ATENCIÓN DE USUARIOS POR TERAPIAS REALIZADAS</t>
  </si>
  <si>
    <t>PORCENTAJE DE EFECTIVIDAD AL TRATAMIENTO</t>
  </si>
  <si>
    <t>OBJETIVOS PLANTEADOS</t>
  </si>
  <si>
    <t xml:space="preserve">OBJETIVOS CUMPLIDOS </t>
  </si>
  <si>
    <t xml:space="preserve">TOTAL DE USUARIOS DE USUARIOS CON RAZONES DE NO ADHERENCIA </t>
  </si>
  <si>
    <t>TASA DE EVENTOS ADVERSOS</t>
  </si>
  <si>
    <t>No. DE EVENTOS ADVERSOS REGISTRADOS EN EL SERVICIO</t>
  </si>
  <si>
    <t>TOTAL USUARIOS ATENDIDOS EN EL SERVICIO</t>
  </si>
  <si>
    <t> </t>
  </si>
  <si>
    <t>PERCEPCION DEL USUARIO SOBRE LA ATENCION RECIBIDA</t>
  </si>
  <si>
    <t>EXCELENTE</t>
  </si>
  <si>
    <t>SOBRESALIENTE</t>
  </si>
  <si>
    <t>BUENO</t>
  </si>
  <si>
    <t>REGULAR</t>
  </si>
  <si>
    <t>MALO</t>
  </si>
  <si>
    <t>La actividad en la cual usted participó con el Practicante en formación, ¿fue puntual?</t>
  </si>
  <si>
    <t>El procedimiento utilizado por el practicante en formación durante el desarrollo de la actividad, la califica como</t>
  </si>
  <si>
    <t>Los recursos utilizados por el practicante de la UMB para el desarrollo de la actividad los califica:</t>
  </si>
  <si>
    <t>La información o explicación que recibió por parte del practicante  de la UMB durante la actividad fue:</t>
  </si>
  <si>
    <t>¿La actitud del practicante de la UMB fue acorde con el desarrollo de la actividad?</t>
  </si>
  <si>
    <t>1.  INDUCCIÓN Y ORIENTACIÓN</t>
  </si>
  <si>
    <t>PROMEDIO</t>
  </si>
  <si>
    <t>CALIFICACIÓN TOTAL</t>
  </si>
  <si>
    <t xml:space="preserve">OBSERVACIONES </t>
  </si>
  <si>
    <t>2.  RECURSOS</t>
  </si>
  <si>
    <t>3.  RELACIONES INTERPERSONALES</t>
  </si>
  <si>
    <t>4.  PROCESO FORMATIVO</t>
  </si>
  <si>
    <t>3.2 Considera que el ambiente laboral favoreció el desarrollo de su aprendizaje y práctica.</t>
  </si>
  <si>
    <t>PREESCOLAR</t>
  </si>
  <si>
    <t xml:space="preserve">ASISTENCIAL </t>
  </si>
  <si>
    <t xml:space="preserve">ENERO </t>
  </si>
  <si>
    <t>PROMOCIÓN Y PREVENCIÓN</t>
  </si>
  <si>
    <t>FEBRERO</t>
  </si>
  <si>
    <t>FACTOR UBICACIÓN</t>
  </si>
  <si>
    <t>MARZO</t>
  </si>
  <si>
    <t>FACTORES ECONOMICOS</t>
  </si>
  <si>
    <t>SEPARADO/DIVORCIADO</t>
  </si>
  <si>
    <t>TÉCNICA</t>
  </si>
  <si>
    <t>ABRIL</t>
  </si>
  <si>
    <t>FACTORES LABORALES</t>
  </si>
  <si>
    <t>TECNOLOGÍA</t>
  </si>
  <si>
    <t>MAYO</t>
  </si>
  <si>
    <t>FACTORES ADMINISTRATIVOS</t>
  </si>
  <si>
    <t>JUNIO</t>
  </si>
  <si>
    <t>FACTORES MÉDICOS(CIRUGIA, PROCEDIMIENTOS)</t>
  </si>
  <si>
    <t>POSGRADO</t>
  </si>
  <si>
    <t>JULIO</t>
  </si>
  <si>
    <t xml:space="preserve">SIN ACTIVIDAD </t>
  </si>
  <si>
    <t>AGOSTO</t>
  </si>
  <si>
    <t>SEPTIEMBRE</t>
  </si>
  <si>
    <t>OCTUBRE</t>
  </si>
  <si>
    <t>NOVIEMBRE</t>
  </si>
  <si>
    <t>DICIEMBRE</t>
  </si>
  <si>
    <t xml:space="preserve">PROYECCIÓN SOCIAL Y EXTENSIÓN - COORDINACION DOCENCIA SERVICIO </t>
  </si>
  <si>
    <t>CONSOLIDADO GENERAL PARA EL INFORME DE GESTIÓN CLINICO DEL TUTOR ACADÉMICO DOCENCIA SERVICIO</t>
  </si>
  <si>
    <t>PR- 24</t>
  </si>
  <si>
    <r>
      <t xml:space="preserve">Versión: </t>
    </r>
    <r>
      <rPr>
        <sz val="12"/>
        <color theme="1"/>
        <rFont val="Tahoma"/>
        <family val="2"/>
      </rPr>
      <t>01</t>
    </r>
  </si>
  <si>
    <r>
      <t xml:space="preserve">Fecha: </t>
    </r>
    <r>
      <rPr>
        <sz val="12"/>
        <color theme="1"/>
        <rFont val="Tahoma"/>
        <family val="2"/>
      </rPr>
      <t>20/04/2026</t>
    </r>
  </si>
  <si>
    <t xml:space="preserve">N°. </t>
  </si>
  <si>
    <t>NOMBRE DEL USUARIO</t>
  </si>
  <si>
    <t>GÉNERO</t>
  </si>
  <si>
    <t>CODIGO DX DISCIPLINAR</t>
  </si>
  <si>
    <t xml:space="preserve">PERIODO ACADÉMICO: </t>
  </si>
  <si>
    <t xml:space="preserve">NOMBRE DEL ESCENARIO Y EL SERVICIO DONDE SE DESARROLLO LA PRACTICA:  </t>
  </si>
  <si>
    <t>VALOR POR SESIÓN "SOAT 2026"</t>
  </si>
  <si>
    <t>DATOS CLINICOS GENERALES PARA CARACTERIZAR SOCIODEMOGRAFICAMENTE LA POBLACIÓN ATENDIDA EN PRÁCTICAS</t>
  </si>
  <si>
    <t xml:space="preserve">TUTOR ACADÉMICO DOCENCIA SERVICIO: </t>
  </si>
  <si>
    <t>N° DE ESTUDIANTES QUE ROTARÓN EN EL ESCENARIO DE PRÁCTICAS:</t>
  </si>
  <si>
    <t>Versión: 01</t>
  </si>
  <si>
    <t>Fecha: 20/04/2026</t>
  </si>
  <si>
    <t>DIAGNOSTICOS DISCIPLINAR</t>
  </si>
  <si>
    <t xml:space="preserve">DEPRESION </t>
  </si>
  <si>
    <t>ANSIEDAD</t>
  </si>
  <si>
    <t>CRISIS</t>
  </si>
  <si>
    <t>ETC</t>
  </si>
  <si>
    <t>TOTAL DE ESTUDIANTES EN PRÁCTICAS DOCENCIA SERVICIO EN EL ESCENARIO: 8</t>
  </si>
  <si>
    <r>
      <t>INSTRUCCIONES:</t>
    </r>
    <r>
      <rPr>
        <b/>
        <sz val="12"/>
        <color rgb="FF000000"/>
        <rFont val="Calibri"/>
        <family val="2"/>
      </rPr>
      <t xml:space="preserve">
CADA UNO DE LOS ESTUDIANTES DEBE ASIGNAR UNA CALIFICACIÓN DE 1 (DEFICIENTE) A 5 (EXCELENTE) EN LOS ASPECTOS QUE SE MENCIONAN A CONTINUACIÓN. LA CALIFICACIÓN SE DEBE REGISTRAR EN LAS CASILLAS DE COLOR VERDE.
NOTA: SÓLO ESAS CASILLAS SE MODIFICAN. LAS DE "PROMEDIO" Y "CALIFICACIÓN TOTAL" NO PUES TIENEN FÓRMULA)</t>
    </r>
  </si>
  <si>
    <t xml:space="preserve">NOMBRE ESTUDIANTE 1 </t>
  </si>
  <si>
    <t>NOMBRE ESTUDIANTE 2</t>
  </si>
  <si>
    <t>NOMBRE ESTUDIANTE 3</t>
  </si>
  <si>
    <t>NOMBRE ESTUDIANTE 4</t>
  </si>
  <si>
    <t>NOMBRE ESTUDIANTE 5</t>
  </si>
  <si>
    <t>NOMBRE ESTUDIANTE 6</t>
  </si>
  <si>
    <t>NOMBRE ESTUDIANTE 7</t>
  </si>
  <si>
    <t>NOMBRE ESTUDIANTE 8</t>
  </si>
  <si>
    <t xml:space="preserve">Por favor colocar en esta plantilla todas las fotografías recolectadas como insumo durante todo el periodo de prácticas; están serán usadas como evidencia de ejercicio de la practicas como acciones de supervisión y seguimiento de docencia servicio </t>
  </si>
  <si>
    <t>DENOMINACION DEL DIAGNOSTICO DISCIPLINAR</t>
  </si>
  <si>
    <t>1.1.  La institución brindó inducción de manera clara y oportuna sobre su razón de ser, principios, valores y estructura organizativa</t>
  </si>
  <si>
    <t>1.2.  Le fue brindada orientación e inducción específica del servicio donde ha desarrollado su práctica</t>
  </si>
  <si>
    <t>2.1.  Las instalaciones donde desarrolla su práctica son acordes con las actividades que se  realizarón</t>
  </si>
  <si>
    <t>2.2. Los materiales, recursos y mobiliario que brinda el escenario para el desarrollo de  su quehacer profesional son suficientes y adecuados</t>
  </si>
  <si>
    <t>2.3.  Las condiciones de orden y aseo del servicio ó área donde ha desarrollado su práctica son adecuadas</t>
  </si>
  <si>
    <t>3.1. Las relaciones interpersonales fueron cordiales y respetuosas  con el personal de la organización</t>
  </si>
  <si>
    <t>4.1 La experiencia de aprendizaje que el escenario ofreció a su formación profesional fue pertinente a sus formación académica</t>
  </si>
  <si>
    <t>4.2.  Las expectativas académicas de la práctica se cumplen en el escenario</t>
  </si>
  <si>
    <t>4.3.  El escenario  favorece el cumplimiento de las actividades propuestas en el plan de trabajo</t>
  </si>
  <si>
    <t xml:space="preserve">4.4.   El escenario favorece la participación en  actividades académicas e interdisciplinarias </t>
  </si>
  <si>
    <t>4.5.  El trabajo efectuado durante la práctica es reconocido y valorado por el personal que labora en el escenario</t>
  </si>
  <si>
    <t>4.6 El lugar de práctica le permitió generar propuestas, ideas, proyectos u otras actividades que enriquecierón su labor cotidiana</t>
  </si>
  <si>
    <t>CODIGO: PR- 24</t>
  </si>
  <si>
    <t>CONSOLIDADO GENERAL PARA EL INFORME DE GESTIÓN CLÍNICO DEL TUTOR ACADÉMICO DOCENCIA SERVICIO</t>
  </si>
  <si>
    <t xml:space="preserve">PROYECCIÓN SOCIAL Y EXTENSIÓN - COORDINACIÓN DOCENCIA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</si>
</sst>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6"/>
      <name val="Arial Narrow"/>
      <family val="2"/>
    </font>
    <font>
      <sz val="16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theme="1"/>
      <name val="Arial Narrow"/>
      <family val="2"/>
    </font>
    <font>
      <b/>
      <sz val="14"/>
      <color rgb="FF000000"/>
      <name val="Arial Narrow"/>
      <family val="2"/>
    </font>
    <font>
      <b/>
      <sz val="12"/>
      <name val="Tahoma"/>
      <family val="2"/>
    </font>
    <font>
      <b/>
      <sz val="12"/>
      <color theme="0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ahoma"/>
      <family val="2"/>
    </font>
    <font>
      <b/>
      <sz val="16"/>
      <color theme="1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1D35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2"/>
      <color theme="1"/>
      <name val="Calibri"/>
      <family val="2"/>
    </font>
    <font>
      <sz val="11"/>
      <color rgb="FF555555"/>
      <name val="Helvetica Neue"/>
      <charset val="1"/>
    </font>
    <font>
      <b/>
      <sz val="8"/>
      <color theme="1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69CA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9BC2E6"/>
      </top>
      <bottom style="thin">
        <color rgb="FF000000"/>
      </bottom>
      <diagonal/>
    </border>
    <border>
      <left/>
      <right style="thin">
        <color rgb="FF000000"/>
      </right>
      <top style="thin">
        <color rgb="FF9BC2E6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BC2E6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9" fontId="7" fillId="3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9" fontId="7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6" fillId="3" borderId="1" xfId="2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/>
      <protection locked="0"/>
    </xf>
    <xf numFmtId="0" fontId="17" fillId="6" borderId="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15" borderId="0" xfId="0" applyFont="1" applyFill="1" applyAlignment="1" applyProtection="1">
      <alignment horizontal="center" vertical="center"/>
      <protection locked="0"/>
    </xf>
    <xf numFmtId="0" fontId="22" fillId="16" borderId="0" xfId="0" applyFont="1" applyFill="1" applyAlignment="1" applyProtection="1">
      <alignment horizontal="center" vertical="center"/>
      <protection locked="0"/>
    </xf>
    <xf numFmtId="0" fontId="22" fillId="3" borderId="2" xfId="0" applyFont="1" applyFill="1" applyBorder="1" applyAlignment="1">
      <alignment horizontal="center" vertical="center"/>
    </xf>
    <xf numFmtId="0" fontId="22" fillId="14" borderId="0" xfId="0" applyFont="1" applyFill="1" applyAlignment="1" applyProtection="1">
      <alignment horizontal="center" vertical="center"/>
      <protection locked="0"/>
    </xf>
    <xf numFmtId="0" fontId="22" fillId="17" borderId="0" xfId="0" applyFont="1" applyFill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18" borderId="0" xfId="0" applyFont="1" applyFill="1" applyAlignment="1" applyProtection="1">
      <alignment horizontal="center" vertical="center"/>
      <protection locked="0"/>
    </xf>
    <xf numFmtId="0" fontId="22" fillId="19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/>
      <protection locked="0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164" fontId="22" fillId="3" borderId="1" xfId="1" applyNumberFormat="1" applyFont="1" applyFill="1" applyBorder="1" applyAlignment="1" applyProtection="1">
      <alignment horizontal="center" vertical="center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4" fillId="21" borderId="9" xfId="0" applyFont="1" applyFill="1" applyBorder="1" applyAlignment="1" applyProtection="1">
      <alignment horizontal="center" vertical="center" wrapText="1"/>
      <protection locked="0"/>
    </xf>
    <xf numFmtId="0" fontId="4" fillId="21" borderId="6" xfId="0" applyFont="1" applyFill="1" applyBorder="1" applyAlignment="1" applyProtection="1">
      <alignment horizontal="center" vertical="center" wrapText="1"/>
      <protection locked="0"/>
    </xf>
    <xf numFmtId="0" fontId="4" fillId="21" borderId="7" xfId="0" applyFont="1" applyFill="1" applyBorder="1" applyAlignment="1" applyProtection="1">
      <alignment horizontal="center" vertical="center" wrapText="1"/>
      <protection locked="0"/>
    </xf>
    <xf numFmtId="0" fontId="22" fillId="3" borderId="1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1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2" fillId="11" borderId="1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6" fillId="0" borderId="24" xfId="0" applyFont="1" applyBorder="1"/>
    <xf numFmtId="0" fontId="6" fillId="0" borderId="23" xfId="0" applyFont="1" applyBorder="1"/>
    <xf numFmtId="0" fontId="6" fillId="0" borderId="25" xfId="0" applyFont="1" applyBorder="1"/>
    <xf numFmtId="0" fontId="7" fillId="0" borderId="0" xfId="0" applyFont="1" applyAlignment="1">
      <alignment vertical="center"/>
    </xf>
    <xf numFmtId="0" fontId="20" fillId="0" borderId="0" xfId="0" applyFont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6" xfId="2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7" fillId="0" borderId="0" xfId="2" applyFont="1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 wrapText="1"/>
    </xf>
    <xf numFmtId="9" fontId="7" fillId="5" borderId="6" xfId="2" applyFont="1" applyFill="1" applyBorder="1" applyAlignment="1">
      <alignment horizontal="center" vertical="center"/>
    </xf>
    <xf numFmtId="9" fontId="6" fillId="3" borderId="6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9" fontId="7" fillId="5" borderId="20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9" fontId="7" fillId="5" borderId="1" xfId="2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9" fontId="22" fillId="3" borderId="1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 applyAlignment="1" applyProtection="1">
      <alignment horizontal="center" vertical="center"/>
      <protection locked="0"/>
    </xf>
    <xf numFmtId="0" fontId="26" fillId="22" borderId="14" xfId="0" applyFont="1" applyFill="1" applyBorder="1" applyAlignment="1">
      <alignment horizontal="center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0" fontId="29" fillId="22" borderId="17" xfId="0" applyFont="1" applyFill="1" applyBorder="1" applyAlignment="1">
      <alignment horizontal="center"/>
    </xf>
    <xf numFmtId="1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2" fillId="3" borderId="13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2" fillId="3" borderId="16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/>
    </xf>
    <xf numFmtId="0" fontId="22" fillId="3" borderId="39" xfId="0" applyFont="1" applyFill="1" applyBorder="1" applyAlignment="1" applyProtection="1">
      <alignment horizontal="center" vertical="center"/>
      <protection locked="0"/>
    </xf>
    <xf numFmtId="0" fontId="27" fillId="0" borderId="13" xfId="0" applyFont="1" applyBorder="1" applyAlignment="1">
      <alignment horizontal="center" vertical="center"/>
    </xf>
    <xf numFmtId="9" fontId="22" fillId="3" borderId="39" xfId="0" applyNumberFormat="1" applyFont="1" applyFill="1" applyBorder="1" applyAlignment="1">
      <alignment horizontal="center" vertical="center"/>
    </xf>
    <xf numFmtId="9" fontId="22" fillId="3" borderId="6" xfId="0" applyNumberFormat="1" applyFont="1" applyFill="1" applyBorder="1" applyAlignment="1">
      <alignment horizontal="center" vertical="center"/>
    </xf>
    <xf numFmtId="9" fontId="33" fillId="4" borderId="1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/>
    </xf>
    <xf numFmtId="9" fontId="22" fillId="24" borderId="6" xfId="0" applyNumberFormat="1" applyFont="1" applyFill="1" applyBorder="1" applyAlignment="1">
      <alignment horizontal="center" vertical="center"/>
    </xf>
    <xf numFmtId="0" fontId="22" fillId="24" borderId="6" xfId="0" applyFont="1" applyFill="1" applyBorder="1" applyAlignment="1" applyProtection="1">
      <alignment horizontal="center" vertical="center"/>
      <protection locked="0"/>
    </xf>
    <xf numFmtId="0" fontId="22" fillId="24" borderId="1" xfId="0" applyFont="1" applyFill="1" applyBorder="1" applyAlignment="1" applyProtection="1">
      <alignment horizontal="center" vertical="center"/>
      <protection locked="0"/>
    </xf>
    <xf numFmtId="164" fontId="22" fillId="24" borderId="1" xfId="1" applyNumberFormat="1" applyFont="1" applyFill="1" applyBorder="1" applyAlignment="1" applyProtection="1">
      <alignment horizontal="center" vertical="center"/>
    </xf>
    <xf numFmtId="0" fontId="22" fillId="24" borderId="0" xfId="0" applyFont="1" applyFill="1" applyAlignment="1" applyProtection="1">
      <alignment horizontal="center" vertical="center"/>
      <protection locked="0"/>
    </xf>
    <xf numFmtId="0" fontId="21" fillId="9" borderId="1" xfId="0" applyFont="1" applyFill="1" applyBorder="1" applyAlignment="1">
      <alignment horizontal="center" wrapText="1"/>
    </xf>
    <xf numFmtId="0" fontId="21" fillId="9" borderId="2" xfId="0" applyFont="1" applyFill="1" applyBorder="1" applyAlignment="1">
      <alignment horizontal="center" wrapText="1"/>
    </xf>
    <xf numFmtId="0" fontId="35" fillId="22" borderId="46" xfId="0" applyFont="1" applyFill="1" applyBorder="1" applyAlignment="1">
      <alignment horizontal="center" wrapText="1"/>
    </xf>
    <xf numFmtId="0" fontId="21" fillId="9" borderId="9" xfId="0" applyFont="1" applyFill="1" applyBorder="1" applyAlignment="1">
      <alignment horizontal="center" wrapText="1"/>
    </xf>
    <xf numFmtId="0" fontId="36" fillId="9" borderId="9" xfId="0" applyFont="1" applyFill="1" applyBorder="1" applyAlignment="1">
      <alignment horizontal="center" wrapText="1"/>
    </xf>
    <xf numFmtId="0" fontId="22" fillId="11" borderId="5" xfId="0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>
      <alignment horizontal="center"/>
    </xf>
    <xf numFmtId="0" fontId="26" fillId="23" borderId="13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horizontal="center" wrapText="1"/>
    </xf>
    <xf numFmtId="0" fontId="29" fillId="22" borderId="13" xfId="0" applyFont="1" applyFill="1" applyBorder="1" applyAlignment="1">
      <alignment horizontal="center"/>
    </xf>
    <xf numFmtId="0" fontId="29" fillId="22" borderId="47" xfId="0" applyFont="1" applyFill="1" applyBorder="1" applyAlignment="1">
      <alignment horizontal="center"/>
    </xf>
    <xf numFmtId="0" fontId="27" fillId="11" borderId="1" xfId="0" applyFont="1" applyFill="1" applyBorder="1" applyAlignment="1" applyProtection="1">
      <alignment horizontal="center" vertical="center" wrapText="1"/>
      <protection locked="0"/>
    </xf>
    <xf numFmtId="0" fontId="26" fillId="23" borderId="46" xfId="0" applyFont="1" applyFill="1" applyBorder="1" applyAlignment="1">
      <alignment horizontal="center"/>
    </xf>
    <xf numFmtId="0" fontId="27" fillId="23" borderId="4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37" fillId="25" borderId="3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6" fillId="23" borderId="15" xfId="0" applyFont="1" applyFill="1" applyBorder="1" applyAlignment="1">
      <alignment horizontal="center"/>
    </xf>
    <xf numFmtId="0" fontId="26" fillId="23" borderId="14" xfId="0" applyFont="1" applyFill="1" applyBorder="1" applyAlignment="1">
      <alignment horizontal="center"/>
    </xf>
    <xf numFmtId="0" fontId="37" fillId="25" borderId="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22" borderId="46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22" borderId="13" xfId="0" applyFont="1" applyFill="1" applyBorder="1" applyAlignment="1">
      <alignment horizontal="center"/>
    </xf>
    <xf numFmtId="0" fontId="26" fillId="22" borderId="15" xfId="0" applyFont="1" applyFill="1" applyBorder="1" applyAlignment="1">
      <alignment horizontal="center"/>
    </xf>
    <xf numFmtId="0" fontId="26" fillId="22" borderId="13" xfId="0" applyFont="1" applyFill="1" applyBorder="1" applyAlignment="1">
      <alignment horizontal="center" vertical="center"/>
    </xf>
    <xf numFmtId="0" fontId="26" fillId="22" borderId="15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38" fillId="0" borderId="0" xfId="0" applyFont="1"/>
    <xf numFmtId="0" fontId="29" fillId="0" borderId="13" xfId="0" applyFont="1" applyBorder="1" applyAlignment="1">
      <alignment horizontal="center"/>
    </xf>
    <xf numFmtId="0" fontId="26" fillId="23" borderId="16" xfId="0" applyFont="1" applyFill="1" applyBorder="1" applyAlignment="1">
      <alignment horizontal="center"/>
    </xf>
    <xf numFmtId="0" fontId="26" fillId="23" borderId="19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 wrapText="1"/>
      <protection locked="0"/>
    </xf>
    <xf numFmtId="1" fontId="22" fillId="3" borderId="3" xfId="0" applyNumberFormat="1" applyFont="1" applyFill="1" applyBorder="1" applyAlignment="1">
      <alignment horizontal="center" vertical="center"/>
    </xf>
    <xf numFmtId="0" fontId="4" fillId="21" borderId="12" xfId="0" applyFont="1" applyFill="1" applyBorder="1" applyAlignment="1" applyProtection="1">
      <alignment horizontal="center" vertical="center" wrapText="1"/>
      <protection locked="0"/>
    </xf>
    <xf numFmtId="1" fontId="22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>
      <alignment horizontal="center" vertical="center"/>
    </xf>
    <xf numFmtId="0" fontId="22" fillId="11" borderId="1" xfId="0" applyFont="1" applyFill="1" applyBorder="1" applyAlignment="1" applyProtection="1">
      <alignment horizontal="center" vertical="center"/>
      <protection locked="0"/>
    </xf>
    <xf numFmtId="0" fontId="31" fillId="0" borderId="13" xfId="0" applyFont="1" applyBorder="1" applyAlignment="1">
      <alignment wrapText="1"/>
    </xf>
    <xf numFmtId="0" fontId="26" fillId="3" borderId="15" xfId="0" applyFont="1" applyFill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Border="1"/>
    <xf numFmtId="164" fontId="22" fillId="3" borderId="2" xfId="1" applyNumberFormat="1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wrapText="1"/>
    </xf>
    <xf numFmtId="0" fontId="6" fillId="0" borderId="13" xfId="0" applyFont="1" applyBorder="1" applyAlignment="1">
      <alignment horizontal="center" vertical="center"/>
    </xf>
    <xf numFmtId="9" fontId="6" fillId="3" borderId="13" xfId="0" applyNumberFormat="1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21" fillId="9" borderId="13" xfId="0" applyFont="1" applyFill="1" applyBorder="1" applyAlignment="1">
      <alignment horizontal="center" wrapText="1"/>
    </xf>
    <xf numFmtId="0" fontId="22" fillId="3" borderId="13" xfId="0" applyFont="1" applyFill="1" applyBorder="1" applyAlignment="1" applyProtection="1">
      <alignment horizontal="center" vertical="center" wrapText="1"/>
      <protection locked="0"/>
    </xf>
    <xf numFmtId="0" fontId="27" fillId="11" borderId="13" xfId="0" applyFont="1" applyFill="1" applyBorder="1" applyAlignment="1" applyProtection="1">
      <alignment horizontal="center" vertical="center" wrapText="1"/>
      <protection locked="0"/>
    </xf>
    <xf numFmtId="0" fontId="22" fillId="3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22" borderId="13" xfId="0" applyFont="1" applyFill="1" applyBorder="1" applyAlignment="1">
      <alignment horizontal="center" wrapText="1"/>
    </xf>
    <xf numFmtId="0" fontId="30" fillId="3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18" xfId="0" applyFont="1" applyFill="1" applyBorder="1" applyAlignment="1" applyProtection="1">
      <alignment horizontal="center" vertical="center" wrapText="1"/>
      <protection locked="0"/>
    </xf>
    <xf numFmtId="0" fontId="29" fillId="22" borderId="49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6" fillId="0" borderId="4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4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25" fillId="0" borderId="0" xfId="0" applyFont="1" applyBorder="1" applyAlignment="1">
      <alignment vertical="center"/>
    </xf>
    <xf numFmtId="0" fontId="7" fillId="2" borderId="2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 wrapText="1"/>
    </xf>
    <xf numFmtId="0" fontId="0" fillId="0" borderId="0" xfId="0" applyAlignment="1"/>
    <xf numFmtId="0" fontId="21" fillId="23" borderId="15" xfId="0" applyFont="1" applyFill="1" applyBorder="1" applyAlignment="1">
      <alignment horizontal="center"/>
    </xf>
    <xf numFmtId="0" fontId="21" fillId="22" borderId="13" xfId="0" applyFont="1" applyFill="1" applyBorder="1" applyAlignment="1">
      <alignment horizont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0" fontId="4" fillId="0" borderId="6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3" xfId="0" applyFont="1" applyFill="1" applyBorder="1" applyAlignment="1" applyProtection="1">
      <alignment horizontal="center" vertical="center" wrapText="1"/>
      <protection locked="0"/>
    </xf>
    <xf numFmtId="0" fontId="20" fillId="20" borderId="24" xfId="0" applyFont="1" applyFill="1" applyBorder="1" applyAlignment="1" applyProtection="1">
      <alignment horizontal="center" vertical="center" wrapText="1"/>
      <protection locked="0"/>
    </xf>
    <xf numFmtId="0" fontId="20" fillId="20" borderId="23" xfId="0" applyFont="1" applyFill="1" applyBorder="1" applyAlignment="1" applyProtection="1">
      <alignment horizontal="center" vertical="center" wrapText="1"/>
      <protection locked="0"/>
    </xf>
    <xf numFmtId="0" fontId="20" fillId="20" borderId="25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65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26" borderId="26" xfId="0" applyFont="1" applyFill="1" applyBorder="1" applyAlignment="1" applyProtection="1">
      <alignment horizontal="left" vertical="center" wrapText="1"/>
      <protection locked="0"/>
    </xf>
    <xf numFmtId="0" fontId="4" fillId="26" borderId="27" xfId="0" applyFont="1" applyFill="1" applyBorder="1" applyAlignment="1" applyProtection="1">
      <alignment horizontal="left" vertical="center" wrapText="1"/>
      <protection locked="0"/>
    </xf>
    <xf numFmtId="0" fontId="4" fillId="26" borderId="28" xfId="0" applyFont="1" applyFill="1" applyBorder="1" applyAlignment="1" applyProtection="1">
      <alignment horizontal="left" vertical="center" wrapText="1"/>
      <protection locked="0"/>
    </xf>
    <xf numFmtId="0" fontId="4" fillId="26" borderId="26" xfId="0" applyFont="1" applyFill="1" applyBorder="1" applyAlignment="1" applyProtection="1">
      <alignment horizontal="left" vertical="center"/>
      <protection locked="0"/>
    </xf>
    <xf numFmtId="0" fontId="20" fillId="26" borderId="27" xfId="0" applyFont="1" applyFill="1" applyBorder="1" applyAlignment="1" applyProtection="1">
      <alignment horizontal="left" vertical="center"/>
      <protection locked="0"/>
    </xf>
    <xf numFmtId="0" fontId="20" fillId="26" borderId="28" xfId="0" applyFont="1" applyFill="1" applyBorder="1" applyAlignment="1" applyProtection="1">
      <alignment horizontal="left" vertical="center"/>
      <protection locked="0"/>
    </xf>
    <xf numFmtId="0" fontId="20" fillId="20" borderId="32" xfId="0" applyFont="1" applyFill="1" applyBorder="1" applyAlignment="1" applyProtection="1">
      <alignment horizontal="center" vertical="center" wrapText="1"/>
      <protection locked="0"/>
    </xf>
    <xf numFmtId="0" fontId="20" fillId="20" borderId="0" xfId="0" applyFont="1" applyFill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0" fillId="21" borderId="3" xfId="0" applyFont="1" applyFill="1" applyBorder="1" applyAlignment="1" applyProtection="1">
      <alignment horizontal="center" vertical="center" wrapText="1"/>
      <protection locked="0"/>
    </xf>
    <xf numFmtId="0" fontId="20" fillId="21" borderId="4" xfId="0" applyFont="1" applyFill="1" applyBorder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0" fontId="34" fillId="26" borderId="29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6" borderId="31" xfId="0" applyFont="1" applyFill="1" applyBorder="1" applyAlignment="1">
      <alignment horizontal="center" vertical="center" wrapText="1"/>
    </xf>
    <xf numFmtId="0" fontId="34" fillId="26" borderId="32" xfId="0" applyFont="1" applyFill="1" applyBorder="1" applyAlignment="1">
      <alignment horizontal="center" vertical="center" wrapText="1"/>
    </xf>
    <xf numFmtId="0" fontId="34" fillId="26" borderId="0" xfId="0" applyFont="1" applyFill="1" applyBorder="1" applyAlignment="1">
      <alignment horizontal="center" vertical="center" wrapText="1"/>
    </xf>
    <xf numFmtId="0" fontId="34" fillId="26" borderId="33" xfId="0" applyFont="1" applyFill="1" applyBorder="1" applyAlignment="1">
      <alignment horizontal="center" vertical="center" wrapText="1"/>
    </xf>
    <xf numFmtId="0" fontId="34" fillId="26" borderId="24" xfId="0" applyFont="1" applyFill="1" applyBorder="1" applyAlignment="1">
      <alignment horizontal="center" vertical="center" wrapText="1"/>
    </xf>
    <xf numFmtId="0" fontId="34" fillId="26" borderId="23" xfId="0" applyFont="1" applyFill="1" applyBorder="1" applyAlignment="1">
      <alignment horizontal="center" vertical="center" wrapText="1"/>
    </xf>
    <xf numFmtId="0" fontId="34" fillId="26" borderId="25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79">
    <dxf>
      <fill>
        <patternFill patternType="solid">
          <fgColor indexed="64"/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numFmt numFmtId="1" formatCode="0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>
          <bgColor theme="0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theme="1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theme="7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B6B"/>
      <color rgb="FFFF69CA"/>
      <color rgb="FFFFFFFF"/>
      <color rgb="FFC6E0B4"/>
      <color rgb="FFB51010"/>
      <color rgb="FFD37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DISTRIBUCION SEGUN EDAD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DISTRIBUCIÓN'!$C$4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DISTRIBUCIÓN'!$B$5:$B$11</c:f>
              <c:strCache>
                <c:ptCount val="7"/>
                <c:pt idx="0">
                  <c:v>0-11 años</c:v>
                </c:pt>
                <c:pt idx="1">
                  <c:v>12-16 años</c:v>
                </c:pt>
                <c:pt idx="2">
                  <c:v>17-26 años</c:v>
                </c:pt>
                <c:pt idx="3">
                  <c:v>27-39 años</c:v>
                </c:pt>
                <c:pt idx="4">
                  <c:v>40-45 años</c:v>
                </c:pt>
                <c:pt idx="5">
                  <c:v>46-55 años</c:v>
                </c:pt>
                <c:pt idx="6">
                  <c:v>56 - ss años</c:v>
                </c:pt>
              </c:strCache>
            </c:strRef>
          </c:cat>
          <c:val>
            <c:numRef>
              <c:f>'ESTADÍSTICA DISTRIBUCIÓN'!$C$5:$C$11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20</c:v>
                </c:pt>
                <c:pt idx="4">
                  <c:v>7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5-41CC-A3ED-4C7983D43D8F}"/>
            </c:ext>
          </c:extLst>
        </c:ser>
        <c:ser>
          <c:idx val="1"/>
          <c:order val="1"/>
          <c:tx>
            <c:strRef>
              <c:f>'ESTADÍSTICA DISTRIBUCIÓN'!$D$4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B5101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DISTRIBUCIÓN'!$B$5:$B$11</c:f>
              <c:strCache>
                <c:ptCount val="7"/>
                <c:pt idx="0">
                  <c:v>0-11 años</c:v>
                </c:pt>
                <c:pt idx="1">
                  <c:v>12-16 años</c:v>
                </c:pt>
                <c:pt idx="2">
                  <c:v>17-26 años</c:v>
                </c:pt>
                <c:pt idx="3">
                  <c:v>27-39 años</c:v>
                </c:pt>
                <c:pt idx="4">
                  <c:v>40-45 años</c:v>
                </c:pt>
                <c:pt idx="5">
                  <c:v>46-55 años</c:v>
                </c:pt>
                <c:pt idx="6">
                  <c:v>56 - ss años</c:v>
                </c:pt>
              </c:strCache>
            </c:strRef>
          </c:cat>
          <c:val>
            <c:numRef>
              <c:f>'ESTADÍSTICA DISTRIBUCIÓN'!$D$5:$D$11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0.08</c:v>
                </c:pt>
                <c:pt idx="3">
                  <c:v>0.8</c:v>
                </c:pt>
                <c:pt idx="4">
                  <c:v>0.28000000000000003</c:v>
                </c:pt>
                <c:pt idx="5">
                  <c:v>0.24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55-41CC-A3ED-4C7983D43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473928"/>
        <c:axId val="539016199"/>
      </c:barChart>
      <c:catAx>
        <c:axId val="184347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016199"/>
        <c:crosses val="autoZero"/>
        <c:auto val="1"/>
        <c:lblAlgn val="ctr"/>
        <c:lblOffset val="100"/>
        <c:noMultiLvlLbl val="0"/>
      </c:catAx>
      <c:valAx>
        <c:axId val="539016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347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EFECTIVIDAD EN ATENCIÓN DE USUARIOS POR TERAPIAS REALIZADAS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5101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('ESTADÍSTICA DISTRIBUCIÓN'!$B$108:$B$109,'ESTADÍSTICA DISTRIBUCIÓN'!$B$111:$B$112,'ESTADÍSTICA DISTRIBUCIÓN'!$B$114)</c:f>
              <c:strCache>
                <c:ptCount val="5"/>
                <c:pt idx="0">
                  <c:v>OBJETIVOS PLANTEADOS</c:v>
                </c:pt>
                <c:pt idx="1">
                  <c:v>OBJETIVOS CUMPLIDOS </c:v>
                </c:pt>
                <c:pt idx="2">
                  <c:v>TOTAL DE USUARIOS ATENDIDOS EN EL SERVICIO</c:v>
                </c:pt>
                <c:pt idx="3">
                  <c:v>TOTAL DE USUARIOS DE USUARIOS CON RAZONES DE NO ADHERENCIA </c:v>
                </c:pt>
                <c:pt idx="4">
                  <c:v>No. DE EVENTOS ADVERSOS REGISTRADOS EN EL SERVICIO</c:v>
                </c:pt>
              </c:strCache>
            </c:strRef>
          </c:cat>
          <c:val>
            <c:numRef>
              <c:f>('ESTADÍSTICA DISTRIBUCIÓN'!$C$108:$C$109,'ESTADÍSTICA DISTRIBUCIÓN'!$C$111:$C$112,'ESTADÍSTICA DISTRIBUCIÓN'!$C$114)</c:f>
              <c:numCache>
                <c:formatCode>General</c:formatCode>
                <c:ptCount val="5"/>
                <c:pt idx="0">
                  <c:v>123</c:v>
                </c:pt>
                <c:pt idx="1">
                  <c:v>101</c:v>
                </c:pt>
                <c:pt idx="2">
                  <c:v>25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8-46D0-8BD2-8EE202E2C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0603016"/>
        <c:axId val="1749519880"/>
      </c:barChart>
      <c:catAx>
        <c:axId val="117060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49519880"/>
        <c:crosses val="autoZero"/>
        <c:auto val="1"/>
        <c:lblAlgn val="ctr"/>
        <c:lblOffset val="100"/>
        <c:noMultiLvlLbl val="0"/>
      </c:catAx>
      <c:valAx>
        <c:axId val="174951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0603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EVALUACION DE LOS ESTUDIOSOS AL ESCENARIO DE PRÁCTICAS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'EVALUACIÓN DEL EST AL ESCENARIO'!$N$8:$N$11</c:f>
              <c:strCache>
                <c:ptCount val="4"/>
                <c:pt idx="0">
                  <c:v>1.  INDUCCIÓN Y ORIENTACIÓN</c:v>
                </c:pt>
                <c:pt idx="1">
                  <c:v>2.  RECURSOS</c:v>
                </c:pt>
                <c:pt idx="2">
                  <c:v>3.  RELACIONES INTERPERSONALES</c:v>
                </c:pt>
                <c:pt idx="3">
                  <c:v>4.  PROCESO FORMATIVO</c:v>
                </c:pt>
              </c:strCache>
            </c:strRef>
          </c:cat>
          <c:val>
            <c:numRef>
              <c:f>'EVALUACIÓN DEL EST AL ESCENARIO'!$O$8:$O$11</c:f>
              <c:numCache>
                <c:formatCode>0.00</c:formatCode>
                <c:ptCount val="4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2-4A2B-9D46-CE0A07263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9402248"/>
        <c:axId val="1110532104"/>
      </c:barChart>
      <c:catAx>
        <c:axId val="161940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0532104"/>
        <c:crosses val="autoZero"/>
        <c:auto val="1"/>
        <c:lblAlgn val="ctr"/>
        <c:lblOffset val="100"/>
        <c:noMultiLvlLbl val="0"/>
      </c:catAx>
      <c:valAx>
        <c:axId val="111053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1940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165672468309336"/>
          <c:y val="0.93468917027769816"/>
          <c:w val="0.15154243075323112"/>
          <c:h val="4.8180208737291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DISTRIBUCIÓN SEGÚN ESTADO CIVIL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DISTRIBUCIÓN'!$C$33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DISTRIBUCIÓN'!$B$34:$B$38</c:f>
              <c:strCache>
                <c:ptCount val="5"/>
                <c:pt idx="0">
                  <c:v>SOLTERO</c:v>
                </c:pt>
                <c:pt idx="1">
                  <c:v>VIUDO</c:v>
                </c:pt>
                <c:pt idx="2">
                  <c:v>CASADO</c:v>
                </c:pt>
                <c:pt idx="3">
                  <c:v>SEPARADO</c:v>
                </c:pt>
                <c:pt idx="4">
                  <c:v>UNION LIBRE</c:v>
                </c:pt>
              </c:strCache>
            </c:strRef>
          </c:cat>
          <c:val>
            <c:numRef>
              <c:f>'ESTADÍSTICA DISTRIBUCIÓN'!$C$34:$C$38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B-4C7D-BF64-958041F1B8F3}"/>
            </c:ext>
          </c:extLst>
        </c:ser>
        <c:ser>
          <c:idx val="1"/>
          <c:order val="1"/>
          <c:tx>
            <c:strRef>
              <c:f>'ESTADÍSTICA DISTRIBUCIÓN'!$D$33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DISTRIBUCIÓN'!$B$34:$B$38</c:f>
              <c:strCache>
                <c:ptCount val="5"/>
                <c:pt idx="0">
                  <c:v>SOLTERO</c:v>
                </c:pt>
                <c:pt idx="1">
                  <c:v>VIUDO</c:v>
                </c:pt>
                <c:pt idx="2">
                  <c:v>CASADO</c:v>
                </c:pt>
                <c:pt idx="3">
                  <c:v>SEPARADO</c:v>
                </c:pt>
                <c:pt idx="4">
                  <c:v>UNION LIBRE</c:v>
                </c:pt>
              </c:strCache>
            </c:strRef>
          </c:cat>
          <c:val>
            <c:numRef>
              <c:f>'ESTADÍSTICA DISTRIBUCIÓN'!$D$34:$D$38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B-4C7D-BF64-958041F1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356680"/>
        <c:axId val="1843358728"/>
      </c:barChart>
      <c:catAx>
        <c:axId val="184335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3358728"/>
        <c:crosses val="autoZero"/>
        <c:auto val="1"/>
        <c:lblAlgn val="ctr"/>
        <c:lblOffset val="100"/>
        <c:noMultiLvlLbl val="0"/>
      </c:catAx>
      <c:valAx>
        <c:axId val="184335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335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DISTRIBUCIÓN SEGÚN ESCOLARIDAD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DISTRIBUCIÓN'!$C$46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DISTRIBUCIÓN'!$B$47:$B$53</c:f>
              <c:strCache>
                <c:ptCount val="7"/>
                <c:pt idx="0">
                  <c:v>PRIMARIA</c:v>
                </c:pt>
                <c:pt idx="1">
                  <c:v>SECUNDARIA</c:v>
                </c:pt>
                <c:pt idx="2">
                  <c:v>TECNICA</c:v>
                </c:pt>
                <c:pt idx="3">
                  <c:v>TECNOLOGIA</c:v>
                </c:pt>
                <c:pt idx="4">
                  <c:v>PROFESIONAL</c:v>
                </c:pt>
                <c:pt idx="5">
                  <c:v>NINGUNA</c:v>
                </c:pt>
                <c:pt idx="6">
                  <c:v>ESPECIAL</c:v>
                </c:pt>
              </c:strCache>
            </c:strRef>
          </c:cat>
          <c:val>
            <c:numRef>
              <c:f>'ESTADÍSTICA DISTRIBUCIÓN'!$C$47:$C$53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F-4F33-829D-CC940D709CA6}"/>
            </c:ext>
          </c:extLst>
        </c:ser>
        <c:ser>
          <c:idx val="1"/>
          <c:order val="1"/>
          <c:tx>
            <c:strRef>
              <c:f>'ESTADÍSTICA DISTRIBUCIÓN'!$D$46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DISTRIBUCIÓN'!$B$47:$B$53</c:f>
              <c:strCache>
                <c:ptCount val="7"/>
                <c:pt idx="0">
                  <c:v>PRIMARIA</c:v>
                </c:pt>
                <c:pt idx="1">
                  <c:v>SECUNDARIA</c:v>
                </c:pt>
                <c:pt idx="2">
                  <c:v>TECNICA</c:v>
                </c:pt>
                <c:pt idx="3">
                  <c:v>TECNOLOGIA</c:v>
                </c:pt>
                <c:pt idx="4">
                  <c:v>PROFESIONAL</c:v>
                </c:pt>
                <c:pt idx="5">
                  <c:v>NINGUNA</c:v>
                </c:pt>
                <c:pt idx="6">
                  <c:v>ESPECIAL</c:v>
                </c:pt>
              </c:strCache>
            </c:strRef>
          </c:cat>
          <c:val>
            <c:numRef>
              <c:f>'ESTADÍSTICA DISTRIBUCIÓN'!$D$47:$D$53</c:f>
              <c:numCache>
                <c:formatCode>0%</c:formatCode>
                <c:ptCount val="7"/>
                <c:pt idx="0">
                  <c:v>0</c:v>
                </c:pt>
                <c:pt idx="1">
                  <c:v>0.08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F-4F33-829D-CC940D709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7552135"/>
        <c:axId val="1517554183"/>
      </c:barChart>
      <c:catAx>
        <c:axId val="1517552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7554183"/>
        <c:crosses val="autoZero"/>
        <c:auto val="1"/>
        <c:lblAlgn val="ctr"/>
        <c:lblOffset val="100"/>
        <c:noMultiLvlLbl val="0"/>
      </c:catAx>
      <c:valAx>
        <c:axId val="1517554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7552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DISTRIBUCIÓN SEGÚN OCUPACION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DISTRIBUCIÓN'!$C$60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DISTRIBUCIÓN'!$B$61:$B$66</c:f>
              <c:strCache>
                <c:ptCount val="6"/>
                <c:pt idx="0">
                  <c:v>DESEMPLEADO</c:v>
                </c:pt>
                <c:pt idx="1">
                  <c:v>RETIRADO</c:v>
                </c:pt>
                <c:pt idx="2">
                  <c:v>INDEPENDIENTE</c:v>
                </c:pt>
                <c:pt idx="3">
                  <c:v>AMA DE CASA</c:v>
                </c:pt>
                <c:pt idx="4">
                  <c:v>EMPLEADO</c:v>
                </c:pt>
                <c:pt idx="5">
                  <c:v>ESTUDIANTE</c:v>
                </c:pt>
              </c:strCache>
            </c:strRef>
          </c:cat>
          <c:val>
            <c:numRef>
              <c:f>'ESTADÍSTICA DISTRIBUCIÓN'!$C$61:$C$66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C-4E37-BD14-60B7B70890B7}"/>
            </c:ext>
          </c:extLst>
        </c:ser>
        <c:ser>
          <c:idx val="1"/>
          <c:order val="1"/>
          <c:tx>
            <c:strRef>
              <c:f>'ESTADÍSTICA DISTRIBUCIÓN'!$D$60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DISTRIBUCIÓN'!$B$61:$B$66</c:f>
              <c:strCache>
                <c:ptCount val="6"/>
                <c:pt idx="0">
                  <c:v>DESEMPLEADO</c:v>
                </c:pt>
                <c:pt idx="1">
                  <c:v>RETIRADO</c:v>
                </c:pt>
                <c:pt idx="2">
                  <c:v>INDEPENDIENTE</c:v>
                </c:pt>
                <c:pt idx="3">
                  <c:v>AMA DE CASA</c:v>
                </c:pt>
                <c:pt idx="4">
                  <c:v>EMPLEADO</c:v>
                </c:pt>
                <c:pt idx="5">
                  <c:v>ESTUDIANTE</c:v>
                </c:pt>
              </c:strCache>
            </c:strRef>
          </c:cat>
          <c:val>
            <c:numRef>
              <c:f>'ESTADÍSTICA DISTRIBUCIÓN'!$D$61:$D$66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6C-4E37-BD14-60B7B7089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370184"/>
        <c:axId val="1472361992"/>
      </c:barChart>
      <c:catAx>
        <c:axId val="147237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2361992"/>
        <c:crosses val="autoZero"/>
        <c:auto val="1"/>
        <c:lblAlgn val="ctr"/>
        <c:lblOffset val="100"/>
        <c:noMultiLvlLbl val="0"/>
      </c:catAx>
      <c:valAx>
        <c:axId val="147236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237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DISTRIBUCIÓN SEGUN DIAGNOSTICOS MEDICOS MAS FRECUENTES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DISTRIBUCIÓN'!$C$74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DISTRIBUCIÓN'!$B$75:$B$80</c:f>
              <c:strCache>
                <c:ptCount val="6"/>
                <c:pt idx="0">
                  <c:v>SINDROME DE DOWN </c:v>
                </c:pt>
                <c:pt idx="1">
                  <c:v>PARÁLISIS CEREBRAL</c:v>
                </c:pt>
                <c:pt idx="2">
                  <c:v>AUTISMO ATIPICO</c:v>
                </c:pt>
                <c:pt idx="3">
                  <c:v>HIPOACUSIA BILATERAL</c:v>
                </c:pt>
                <c:pt idx="4">
                  <c:v>SECUELAS DE HIPOXIA NEONATAL</c:v>
                </c:pt>
                <c:pt idx="5">
                  <c:v>SECUELAS DE MENINGUITIS</c:v>
                </c:pt>
              </c:strCache>
            </c:strRef>
          </c:cat>
          <c:val>
            <c:numRef>
              <c:f>'ESTADÍSTICA DISTRIBUCIÓN'!$C$75:$C$80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2-483F-A78E-C0B03F9A24C0}"/>
            </c:ext>
          </c:extLst>
        </c:ser>
        <c:ser>
          <c:idx val="1"/>
          <c:order val="1"/>
          <c:tx>
            <c:strRef>
              <c:f>'ESTADÍSTICA DISTRIBUCIÓN'!$D$74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DISTRIBUCIÓN'!$B$75:$B$80</c:f>
              <c:strCache>
                <c:ptCount val="6"/>
                <c:pt idx="0">
                  <c:v>SINDROME DE DOWN </c:v>
                </c:pt>
                <c:pt idx="1">
                  <c:v>PARÁLISIS CEREBRAL</c:v>
                </c:pt>
                <c:pt idx="2">
                  <c:v>AUTISMO ATIPICO</c:v>
                </c:pt>
                <c:pt idx="3">
                  <c:v>HIPOACUSIA BILATERAL</c:v>
                </c:pt>
                <c:pt idx="4">
                  <c:v>SECUELAS DE HIPOXIA NEONATAL</c:v>
                </c:pt>
                <c:pt idx="5">
                  <c:v>SECUELAS DE MENINGUITIS</c:v>
                </c:pt>
              </c:strCache>
            </c:strRef>
          </c:cat>
          <c:val>
            <c:numRef>
              <c:f>'ESTADÍSTICA DISTRIBUCIÓN'!$D$75:$D$80</c:f>
              <c:numCache>
                <c:formatCode>0%</c:formatCode>
                <c:ptCount val="6"/>
                <c:pt idx="0">
                  <c:v>0.28000000000000003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2-483F-A78E-C0B03F9A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0262919"/>
        <c:axId val="1340269063"/>
      </c:barChart>
      <c:catAx>
        <c:axId val="1340262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0269063"/>
        <c:crosses val="autoZero"/>
        <c:auto val="1"/>
        <c:lblAlgn val="ctr"/>
        <c:lblOffset val="100"/>
        <c:noMultiLvlLbl val="0"/>
      </c:catAx>
      <c:valAx>
        <c:axId val="1340269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0262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DIAGNOSTICOS DISCIPLINAR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DISTRIBUCIÓN'!$C$84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DISTRIBUCIÓN'!$B$85:$B$88</c:f>
              <c:strCache>
                <c:ptCount val="4"/>
                <c:pt idx="0">
                  <c:v>DEPRESION </c:v>
                </c:pt>
                <c:pt idx="1">
                  <c:v>ANSIEDAD</c:v>
                </c:pt>
                <c:pt idx="2">
                  <c:v>CRISIS</c:v>
                </c:pt>
                <c:pt idx="3">
                  <c:v>ETC</c:v>
                </c:pt>
              </c:strCache>
            </c:strRef>
          </c:cat>
          <c:val>
            <c:numRef>
              <c:f>'ESTADÍSTICA DISTRIBUCIÓN'!$C$85:$C$88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7D-4669-9F88-C6D07B262DF7}"/>
            </c:ext>
          </c:extLst>
        </c:ser>
        <c:ser>
          <c:idx val="1"/>
          <c:order val="1"/>
          <c:tx>
            <c:strRef>
              <c:f>'ESTADÍSTICA DISTRIBUCIÓN'!$D$84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DISTRIBUCIÓN'!$B$85:$B$88</c:f>
              <c:strCache>
                <c:ptCount val="4"/>
                <c:pt idx="0">
                  <c:v>DEPRESION </c:v>
                </c:pt>
                <c:pt idx="1">
                  <c:v>ANSIEDAD</c:v>
                </c:pt>
                <c:pt idx="2">
                  <c:v>CRISIS</c:v>
                </c:pt>
                <c:pt idx="3">
                  <c:v>ETC</c:v>
                </c:pt>
              </c:strCache>
            </c:strRef>
          </c:cat>
          <c:val>
            <c:numRef>
              <c:f>'ESTADÍSTICA DISTRIBUCIÓN'!$D$85:$D$88</c:f>
              <c:numCache>
                <c:formatCode>0%</c:formatCode>
                <c:ptCount val="4"/>
                <c:pt idx="0">
                  <c:v>0.24</c:v>
                </c:pt>
                <c:pt idx="1">
                  <c:v>0</c:v>
                </c:pt>
                <c:pt idx="2">
                  <c:v>0.56000000000000005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7D-4669-9F88-C6D07B26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889992"/>
        <c:axId val="564171784"/>
      </c:barChart>
      <c:catAx>
        <c:axId val="5588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4171784"/>
        <c:crosses val="autoZero"/>
        <c:auto val="1"/>
        <c:lblAlgn val="ctr"/>
        <c:lblOffset val="100"/>
        <c:noMultiLvlLbl val="0"/>
      </c:catAx>
      <c:valAx>
        <c:axId val="56417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88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PERCEPCION DEL USUARIO SOBRE LA ATENCION RECIBIDA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335401308408342E-2"/>
          <c:y val="1.3400425538523658E-2"/>
          <c:w val="0.96966459869159161"/>
          <c:h val="0.87982903912158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DISTRIBUCIÓN'!$C$121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DISTRIBUCIÓN'!$B$122:$B$126</c:f>
              <c:strCache>
                <c:ptCount val="5"/>
                <c:pt idx="0">
                  <c:v>La actividad en la cual usted participó con el Practicante en formación, ¿fue puntual?</c:v>
                </c:pt>
                <c:pt idx="1">
                  <c:v>El procedimiento utilizado por el practicante en formación durante el desarrollo de la actividad, la califica como</c:v>
                </c:pt>
                <c:pt idx="2">
                  <c:v>Los recursos utilizados por el practicante de la UMB para el desarrollo de la actividad los califica:</c:v>
                </c:pt>
                <c:pt idx="3">
                  <c:v>La información o explicación que recibió por parte del practicante  de la UMB durante la actividad fue:</c:v>
                </c:pt>
                <c:pt idx="4">
                  <c:v>¿La actitud del practicante de la UMB fue acorde con el desarrollo de la actividad?</c:v>
                </c:pt>
              </c:strCache>
            </c:strRef>
          </c:cat>
          <c:val>
            <c:numRef>
              <c:f>'ESTADÍSTICA DISTRIBUCIÓN'!$C$122:$C$126</c:f>
              <c:numCache>
                <c:formatCode>General</c:formatCode>
                <c:ptCount val="5"/>
                <c:pt idx="0">
                  <c:v>37</c:v>
                </c:pt>
                <c:pt idx="1">
                  <c:v>36</c:v>
                </c:pt>
                <c:pt idx="2">
                  <c:v>36</c:v>
                </c:pt>
                <c:pt idx="3">
                  <c:v>38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A-415D-B353-F2034FC32CBA}"/>
            </c:ext>
          </c:extLst>
        </c:ser>
        <c:ser>
          <c:idx val="1"/>
          <c:order val="1"/>
          <c:tx>
            <c:strRef>
              <c:f>'ESTADÍSTICA DISTRIBUCIÓN'!$D$121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DISTRIBUCIÓN'!$B$122:$B$126</c:f>
              <c:strCache>
                <c:ptCount val="5"/>
                <c:pt idx="0">
                  <c:v>La actividad en la cual usted participó con el Practicante en formación, ¿fue puntual?</c:v>
                </c:pt>
                <c:pt idx="1">
                  <c:v>El procedimiento utilizado por el practicante en formación durante el desarrollo de la actividad, la califica como</c:v>
                </c:pt>
                <c:pt idx="2">
                  <c:v>Los recursos utilizados por el practicante de la UMB para el desarrollo de la actividad los califica:</c:v>
                </c:pt>
                <c:pt idx="3">
                  <c:v>La información o explicación que recibió por parte del practicante  de la UMB durante la actividad fue:</c:v>
                </c:pt>
                <c:pt idx="4">
                  <c:v>¿La actitud del practicante de la UMB fue acorde con el desarrollo de la actividad?</c:v>
                </c:pt>
              </c:strCache>
            </c:strRef>
          </c:cat>
          <c:val>
            <c:numRef>
              <c:f>'ESTADÍSTICA DISTRIBUCIÓN'!$D$122:$D$126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4A-415D-B353-F2034FC32CBA}"/>
            </c:ext>
          </c:extLst>
        </c:ser>
        <c:ser>
          <c:idx val="2"/>
          <c:order val="2"/>
          <c:tx>
            <c:strRef>
              <c:f>'ESTADÍSTICA DISTRIBUCIÓN'!$E$122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DISTRIBUCIÓN'!$B$122:$B$126</c:f>
              <c:strCache>
                <c:ptCount val="5"/>
                <c:pt idx="0">
                  <c:v>La actividad en la cual usted participó con el Practicante en formación, ¿fue puntual?</c:v>
                </c:pt>
                <c:pt idx="1">
                  <c:v>El procedimiento utilizado por el practicante en formación durante el desarrollo de la actividad, la califica como</c:v>
                </c:pt>
                <c:pt idx="2">
                  <c:v>Los recursos utilizados por el practicante de la UMB para el desarrollo de la actividad los califica:</c:v>
                </c:pt>
                <c:pt idx="3">
                  <c:v>La información o explicación que recibió por parte del practicante  de la UMB durante la actividad fue:</c:v>
                </c:pt>
                <c:pt idx="4">
                  <c:v>¿La actitud del practicante de la UMB fue acorde con el desarrollo de la actividad?</c:v>
                </c:pt>
              </c:strCache>
            </c:strRef>
          </c:cat>
          <c:val>
            <c:numRef>
              <c:f>'ESTADÍSTICA DISTRIBUCIÓN'!$E$123:$E$127</c:f>
              <c:numCache>
                <c:formatCode>General</c:formatCode>
                <c:ptCount val="5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4A-415D-B353-F2034FC32CBA}"/>
            </c:ext>
          </c:extLst>
        </c:ser>
        <c:ser>
          <c:idx val="3"/>
          <c:order val="3"/>
          <c:tx>
            <c:strRef>
              <c:f>'ESTADÍSTICA DISTRIBUCIÓN'!$F$122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DISTRIBUCIÓN'!$B$122:$B$126</c:f>
              <c:strCache>
                <c:ptCount val="5"/>
                <c:pt idx="0">
                  <c:v>La actividad en la cual usted participó con el Practicante en formación, ¿fue puntual?</c:v>
                </c:pt>
                <c:pt idx="1">
                  <c:v>El procedimiento utilizado por el practicante en formación durante el desarrollo de la actividad, la califica como</c:v>
                </c:pt>
                <c:pt idx="2">
                  <c:v>Los recursos utilizados por el practicante de la UMB para el desarrollo de la actividad los califica:</c:v>
                </c:pt>
                <c:pt idx="3">
                  <c:v>La información o explicación que recibió por parte del practicante  de la UMB durante la actividad fue:</c:v>
                </c:pt>
                <c:pt idx="4">
                  <c:v>¿La actitud del practicante de la UMB fue acorde con el desarrollo de la actividad?</c:v>
                </c:pt>
              </c:strCache>
            </c:strRef>
          </c:cat>
          <c:val>
            <c:numRef>
              <c:f>'ESTADÍSTICA DISTRIBUCIÓN'!$F$123:$F$127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514A-415D-B353-F2034FC32CBA}"/>
            </c:ext>
          </c:extLst>
        </c:ser>
        <c:ser>
          <c:idx val="4"/>
          <c:order val="4"/>
          <c:tx>
            <c:strRef>
              <c:f>'ESTADÍSTICA DISTRIBUCIÓN'!$G$122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DISTRIBUCIÓN'!$B$122:$B$126</c:f>
              <c:strCache>
                <c:ptCount val="5"/>
                <c:pt idx="0">
                  <c:v>La actividad en la cual usted participó con el Practicante en formación, ¿fue puntual?</c:v>
                </c:pt>
                <c:pt idx="1">
                  <c:v>El procedimiento utilizado por el practicante en formación durante el desarrollo de la actividad, la califica como</c:v>
                </c:pt>
                <c:pt idx="2">
                  <c:v>Los recursos utilizados por el practicante de la UMB para el desarrollo de la actividad los califica:</c:v>
                </c:pt>
                <c:pt idx="3">
                  <c:v>La información o explicación que recibió por parte del practicante  de la UMB durante la actividad fue:</c:v>
                </c:pt>
                <c:pt idx="4">
                  <c:v>¿La actitud del practicante de la UMB fue acorde con el desarrollo de la actividad?</c:v>
                </c:pt>
              </c:strCache>
            </c:strRef>
          </c:cat>
          <c:val>
            <c:numRef>
              <c:f>'ESTADÍSTICA DISTRIBUCIÓN'!$G$123:$G$127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514A-415D-B353-F2034FC3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40840"/>
        <c:axId val="26046984"/>
      </c:barChart>
      <c:catAx>
        <c:axId val="2604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046984"/>
        <c:crosses val="autoZero"/>
        <c:auto val="1"/>
        <c:lblAlgn val="ctr"/>
        <c:lblOffset val="100"/>
        <c:noMultiLvlLbl val="0"/>
      </c:catAx>
      <c:valAx>
        <c:axId val="2604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040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DISTRIBUCION SEGUN GENERO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/>
              <a:ea typeface="Arial Black"/>
              <a:cs typeface="Arial Black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DISTRIBUCIÓN'!$C$20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DISTRIBUCIÓN'!$B$21:$B$22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'ESTADÍSTICA DISTRIBUCIÓN'!$C$21:$C$22</c:f>
              <c:numCache>
                <c:formatCode>General</c:formatCode>
                <c:ptCount val="2"/>
                <c:pt idx="0">
                  <c:v>16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9C-4253-9DF0-716EEE0B8909}"/>
            </c:ext>
          </c:extLst>
        </c:ser>
        <c:ser>
          <c:idx val="1"/>
          <c:order val="1"/>
          <c:tx>
            <c:strRef>
              <c:f>'ESTADÍSTICA DISTRIBUCIÓN'!$D$20</c:f>
              <c:strCache>
                <c:ptCount val="1"/>
                <c:pt idx="0">
                  <c:v>FRECUENCIA RELATIVA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DISTRIBUCIÓN'!$B$21:$B$22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'ESTADÍSTICA DISTRIBUCIÓN'!$D$21:$D$22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9C-4253-9DF0-716EEE0B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026887"/>
        <c:axId val="492028935"/>
      </c:barChart>
      <c:catAx>
        <c:axId val="492026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028935"/>
        <c:crosses val="autoZero"/>
        <c:auto val="1"/>
        <c:lblAlgn val="ctr"/>
        <c:lblOffset val="100"/>
        <c:noMultiLvlLbl val="0"/>
      </c:catAx>
      <c:valAx>
        <c:axId val="492028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026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PRODUCTIVIDAD EN ATENCIÓN DE USUARIOS POR TERAPIAS REALIZADAS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5101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('ESTADÍSTICA DISTRIBUCIÓN'!$B$100:$B$101,'ESTADÍSTICA DISTRIBUCIÓN'!$B$103:$B$104)</c:f>
              <c:strCache>
                <c:ptCount val="4"/>
                <c:pt idx="0">
                  <c:v>SESIONES PROGRAMADAS</c:v>
                </c:pt>
                <c:pt idx="1">
                  <c:v>SESIONES SINCRONICAS REALIZADAS</c:v>
                </c:pt>
                <c:pt idx="2">
                  <c:v>TOTAL DE USUARIOS ATENDIDOS EN EL SERVICIO</c:v>
                </c:pt>
                <c:pt idx="3">
                  <c:v>TOTAL DE USUARIOS QUE FINALIZAN EL TRATAMIENTO</c:v>
                </c:pt>
              </c:strCache>
            </c:strRef>
          </c:cat>
          <c:val>
            <c:numRef>
              <c:f>('ESTADÍSTICA DISTRIBUCIÓN'!$C$100:$C$101,'ESTADÍSTICA DISTRIBUCIÓN'!$C$103:$C$104)</c:f>
              <c:numCache>
                <c:formatCode>General</c:formatCode>
                <c:ptCount val="4"/>
                <c:pt idx="0">
                  <c:v>603</c:v>
                </c:pt>
                <c:pt idx="1">
                  <c:v>441</c:v>
                </c:pt>
                <c:pt idx="2">
                  <c:v>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F-42B5-BD56-71B2D7AD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9208327"/>
        <c:axId val="1009222663"/>
      </c:barChart>
      <c:catAx>
        <c:axId val="1009208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9222663"/>
        <c:crosses val="autoZero"/>
        <c:auto val="1"/>
        <c:lblAlgn val="ctr"/>
        <c:lblOffset val="100"/>
        <c:noMultiLvlLbl val="0"/>
      </c:catAx>
      <c:valAx>
        <c:axId val="1009222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9208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312986</xdr:colOff>
      <xdr:row>1</xdr:row>
      <xdr:rowOff>206532</xdr:rowOff>
    </xdr:from>
    <xdr:to>
      <xdr:col>1</xdr:col>
      <xdr:colOff>2696514</xdr:colOff>
      <xdr:row>3</xdr:row>
      <xdr:rowOff>339975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7C7B8A-2E95-4CE3-8739-FD307F21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86" y="407764"/>
          <a:ext cx="2759162" cy="629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307092</xdr:colOff>
      <xdr:row>3</xdr:row>
      <xdr:rowOff>0</xdr:rowOff>
    </xdr:from>
    <xdr:ext cx="276883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B6101B9-EB8F-F78D-CB4A-703F4DE7FEC4}"/>
            </a:ext>
          </a:extLst>
        </xdr:cNvPr>
        <xdr:cNvSpPr/>
      </xdr:nvSpPr>
      <xdr:spPr>
        <a:xfrm>
          <a:off x="13888428" y="1427972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8</xdr:col>
      <xdr:colOff>307092</xdr:colOff>
      <xdr:row>16</xdr:row>
      <xdr:rowOff>0</xdr:rowOff>
    </xdr:from>
    <xdr:ext cx="2768836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954B18C-EFFB-4BF0-B80F-F2BCF288955F}"/>
            </a:ext>
          </a:extLst>
        </xdr:cNvPr>
        <xdr:cNvSpPr/>
      </xdr:nvSpPr>
      <xdr:spPr>
        <a:xfrm>
          <a:off x="13888428" y="985345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8</xdr:col>
      <xdr:colOff>307092</xdr:colOff>
      <xdr:row>30</xdr:row>
      <xdr:rowOff>0</xdr:rowOff>
    </xdr:from>
    <xdr:ext cx="2768836" cy="937629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ABFA9CB-3F9A-4472-AED6-766EBD330FF7}"/>
            </a:ext>
          </a:extLst>
        </xdr:cNvPr>
        <xdr:cNvSpPr/>
      </xdr:nvSpPr>
      <xdr:spPr>
        <a:xfrm>
          <a:off x="13395756" y="4828190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8</xdr:col>
      <xdr:colOff>307092</xdr:colOff>
      <xdr:row>45</xdr:row>
      <xdr:rowOff>0</xdr:rowOff>
    </xdr:from>
    <xdr:ext cx="2768836" cy="937629"/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C8A7DF9-BCA9-4A7C-B8D6-2A5D494CCD2B}"/>
            </a:ext>
          </a:extLst>
        </xdr:cNvPr>
        <xdr:cNvSpPr/>
      </xdr:nvSpPr>
      <xdr:spPr>
        <a:xfrm>
          <a:off x="13395756" y="8506810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8</xdr:col>
      <xdr:colOff>307092</xdr:colOff>
      <xdr:row>59</xdr:row>
      <xdr:rowOff>0</xdr:rowOff>
    </xdr:from>
    <xdr:ext cx="2768836" cy="937629"/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C1D4A351-BA2D-4EEE-9646-D6FB0FB31B1B}"/>
            </a:ext>
          </a:extLst>
        </xdr:cNvPr>
        <xdr:cNvSpPr/>
      </xdr:nvSpPr>
      <xdr:spPr>
        <a:xfrm>
          <a:off x="13395756" y="8506810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8</xdr:col>
      <xdr:colOff>307092</xdr:colOff>
      <xdr:row>73</xdr:row>
      <xdr:rowOff>0</xdr:rowOff>
    </xdr:from>
    <xdr:ext cx="2768836" cy="937629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BF178B77-0332-4AA3-B340-472B1D93517A}"/>
            </a:ext>
          </a:extLst>
        </xdr:cNvPr>
        <xdr:cNvSpPr/>
      </xdr:nvSpPr>
      <xdr:spPr>
        <a:xfrm>
          <a:off x="13395756" y="15946164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8</xdr:col>
      <xdr:colOff>307092</xdr:colOff>
      <xdr:row>84</xdr:row>
      <xdr:rowOff>0</xdr:rowOff>
    </xdr:from>
    <xdr:ext cx="2768836" cy="937629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5BD3BCEF-E53C-44D7-BC67-1251A9090917}"/>
            </a:ext>
          </a:extLst>
        </xdr:cNvPr>
        <xdr:cNvSpPr/>
      </xdr:nvSpPr>
      <xdr:spPr>
        <a:xfrm>
          <a:off x="13395756" y="20429483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oneCellAnchor>
    <xdr:from>
      <xdr:col>13</xdr:col>
      <xdr:colOff>307092</xdr:colOff>
      <xdr:row>118</xdr:row>
      <xdr:rowOff>0</xdr:rowOff>
    </xdr:from>
    <xdr:ext cx="2768836" cy="937629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A9A64FAB-E77B-46C7-9459-489BC38503F8}"/>
            </a:ext>
            <a:ext uri="{147F2762-F138-4A5C-976F-8EAC2B608ADB}">
              <a16:predDERef xmlns:a16="http://schemas.microsoft.com/office/drawing/2014/main" pred="{5BD3BCEF-E53C-44D7-BC67-1251A9090917}"/>
            </a:ext>
          </a:extLst>
        </xdr:cNvPr>
        <xdr:cNvSpPr/>
      </xdr:nvSpPr>
      <xdr:spPr>
        <a:xfrm>
          <a:off x="13395756" y="25684655"/>
          <a:ext cx="276883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GRÁFICA</a:t>
          </a:r>
        </a:p>
      </xdr:txBody>
    </xdr:sp>
    <xdr:clientData/>
  </xdr:oneCellAnchor>
  <xdr:twoCellAnchor>
    <xdr:from>
      <xdr:col>6</xdr:col>
      <xdr:colOff>276225</xdr:colOff>
      <xdr:row>3</xdr:row>
      <xdr:rowOff>76200</xdr:rowOff>
    </xdr:from>
    <xdr:to>
      <xdr:col>14</xdr:col>
      <xdr:colOff>561975</xdr:colOff>
      <xdr:row>13</xdr:row>
      <xdr:rowOff>142875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D476F6A7-C45B-1134-28A2-209E37F9225F}"/>
            </a:ext>
            <a:ext uri="{147F2762-F138-4A5C-976F-8EAC2B608ADB}">
              <a16:predDERef xmlns:a16="http://schemas.microsoft.com/office/drawing/2014/main" pred="{A9A64FAB-E77B-46C7-9459-489BC3850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514350</xdr:colOff>
      <xdr:row>30</xdr:row>
      <xdr:rowOff>57150</xdr:rowOff>
    </xdr:from>
    <xdr:to>
      <xdr:col>14</xdr:col>
      <xdr:colOff>428625</xdr:colOff>
      <xdr:row>40</xdr:row>
      <xdr:rowOff>171450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A7BF2DDC-AD43-DB46-E026-3C44667AE8C7}"/>
            </a:ext>
            <a:ext uri="{147F2762-F138-4A5C-976F-8EAC2B608ADB}">
              <a16:predDERef xmlns:a16="http://schemas.microsoft.com/office/drawing/2014/main" pred="{D476F6A7-C45B-1134-28A2-209E37F9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628650</xdr:colOff>
      <xdr:row>45</xdr:row>
      <xdr:rowOff>123825</xdr:rowOff>
    </xdr:from>
    <xdr:to>
      <xdr:col>14</xdr:col>
      <xdr:colOff>266700</xdr:colOff>
      <xdr:row>55</xdr:row>
      <xdr:rowOff>228600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15901F6-6FBA-7ED4-B500-4B220B975A40}"/>
            </a:ext>
            <a:ext uri="{147F2762-F138-4A5C-976F-8EAC2B608ADB}">
              <a16:predDERef xmlns:a16="http://schemas.microsoft.com/office/drawing/2014/main" pred="{A7BF2DDC-AD43-DB46-E026-3C44667AE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514350</xdr:colOff>
      <xdr:row>59</xdr:row>
      <xdr:rowOff>85725</xdr:rowOff>
    </xdr:from>
    <xdr:to>
      <xdr:col>14</xdr:col>
      <xdr:colOff>409575</xdr:colOff>
      <xdr:row>69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C9592AF-E5BE-9599-A908-C96976E84F6D}"/>
            </a:ext>
            <a:ext uri="{147F2762-F138-4A5C-976F-8EAC2B608ADB}">
              <a16:predDERef xmlns:a16="http://schemas.microsoft.com/office/drawing/2014/main" pred="{715901F6-6FBA-7ED4-B500-4B220B975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180975</xdr:colOff>
      <xdr:row>73</xdr:row>
      <xdr:rowOff>66675</xdr:rowOff>
    </xdr:from>
    <xdr:to>
      <xdr:col>14</xdr:col>
      <xdr:colOff>723900</xdr:colOff>
      <xdr:row>79</xdr:row>
      <xdr:rowOff>323850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B5949F72-5BC2-779F-FA4F-097F70228192}"/>
            </a:ext>
            <a:ext uri="{147F2762-F138-4A5C-976F-8EAC2B608ADB}">
              <a16:predDERef xmlns:a16="http://schemas.microsoft.com/office/drawing/2014/main" pred="{6C9592AF-E5BE-9599-A908-C96976E84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1057275</xdr:colOff>
      <xdr:row>81</xdr:row>
      <xdr:rowOff>9525</xdr:rowOff>
    </xdr:from>
    <xdr:to>
      <xdr:col>15</xdr:col>
      <xdr:colOff>723900</xdr:colOff>
      <xdr:row>95</xdr:row>
      <xdr:rowOff>80798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9554BCD-C8B6-7437-F75F-99F9ACB714CF}"/>
            </a:ext>
            <a:ext uri="{147F2762-F138-4A5C-976F-8EAC2B608ADB}">
              <a16:predDERef xmlns:a16="http://schemas.microsoft.com/office/drawing/2014/main" pred="{B5949F72-5BC2-779F-FA4F-097F70228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314325</xdr:colOff>
      <xdr:row>117</xdr:row>
      <xdr:rowOff>266700</xdr:rowOff>
    </xdr:from>
    <xdr:to>
      <xdr:col>23</xdr:col>
      <xdr:colOff>0</xdr:colOff>
      <xdr:row>126</xdr:row>
      <xdr:rowOff>962025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C6B970F0-463B-5D3C-B12F-498D951EA954}"/>
            </a:ext>
            <a:ext uri="{147F2762-F138-4A5C-976F-8EAC2B608ADB}">
              <a16:predDERef xmlns:a16="http://schemas.microsoft.com/office/drawing/2014/main" pred="{0032874C-5C53-0E9D-1366-C1997B50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1019175</xdr:colOff>
      <xdr:row>16</xdr:row>
      <xdr:rowOff>9525</xdr:rowOff>
    </xdr:from>
    <xdr:to>
      <xdr:col>14</xdr:col>
      <xdr:colOff>85725</xdr:colOff>
      <xdr:row>26</xdr:row>
      <xdr:rowOff>114300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4B825C9-46F4-2D80-C075-71D5510F7CAE}"/>
            </a:ext>
            <a:ext uri="{147F2762-F138-4A5C-976F-8EAC2B608ADB}">
              <a16:predDERef xmlns:a16="http://schemas.microsoft.com/office/drawing/2014/main" pred="{383A69A9-7CD4-5C59-B29B-0ADF89D76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860534</xdr:colOff>
      <xdr:row>96</xdr:row>
      <xdr:rowOff>209221</xdr:rowOff>
    </xdr:from>
    <xdr:to>
      <xdr:col>16</xdr:col>
      <xdr:colOff>23648</xdr:colOff>
      <xdr:row>104</xdr:row>
      <xdr:rowOff>248963</xdr:rowOff>
    </xdr:to>
    <xdr:graphicFrame macro="">
      <xdr:nvGraphicFramePr>
        <xdr:cNvPr id="10" name="Chart 5">
          <a:extLst>
            <a:ext uri="{FF2B5EF4-FFF2-40B4-BE49-F238E27FC236}">
              <a16:creationId xmlns:a16="http://schemas.microsoft.com/office/drawing/2014/main" id="{67E71554-89B9-2193-5878-F5082E8900D9}"/>
            </a:ext>
            <a:ext uri="{147F2762-F138-4A5C-976F-8EAC2B608ADB}">
              <a16:predDERef xmlns:a16="http://schemas.microsoft.com/office/drawing/2014/main" pred="{54B825C9-46F4-2D80-C075-71D5510F7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781050</xdr:colOff>
      <xdr:row>105</xdr:row>
      <xdr:rowOff>255533</xdr:rowOff>
    </xdr:from>
    <xdr:to>
      <xdr:col>16</xdr:col>
      <xdr:colOff>409575</xdr:colOff>
      <xdr:row>112</xdr:row>
      <xdr:rowOff>542925</xdr:rowOff>
    </xdr:to>
    <xdr:graphicFrame macro="">
      <xdr:nvGraphicFramePr>
        <xdr:cNvPr id="17" name="Chart 19">
          <a:extLst>
            <a:ext uri="{FF2B5EF4-FFF2-40B4-BE49-F238E27FC236}">
              <a16:creationId xmlns:a16="http://schemas.microsoft.com/office/drawing/2014/main" id="{07F0E437-9AC8-BA27-9F11-9D0564BB9ABA}"/>
            </a:ext>
            <a:ext uri="{147F2762-F138-4A5C-976F-8EAC2B608ADB}">
              <a16:predDERef xmlns:a16="http://schemas.microsoft.com/office/drawing/2014/main" pred="{67E71554-89B9-2193-5878-F5082E890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457200</xdr:colOff>
      <xdr:row>7</xdr:row>
      <xdr:rowOff>28574</xdr:rowOff>
    </xdr:from>
    <xdr:to>
      <xdr:col>23</xdr:col>
      <xdr:colOff>295275</xdr:colOff>
      <xdr:row>13</xdr:row>
      <xdr:rowOff>666749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AE8968C-8E0A-3A74-C236-842F413DA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ACIÓN2" displayName="TABULACIÓN2" ref="A8:Y99" totalsRowShown="0" headerRowDxfId="54" dataDxfId="52" totalsRowDxfId="50" headerRowBorderDxfId="53" tableBorderDxfId="51" totalsRowBorderDxfId="49">
  <tableColumns count="25">
    <tableColumn id="1" xr3:uid="{00000000-0010-0000-0000-000001000000}" name="N°. " dataDxfId="48" totalsRowDxfId="47"/>
    <tableColumn id="3" xr3:uid="{00000000-0010-0000-0000-000003000000}" name="NOMBRE DEL USUARIO" dataDxfId="46" totalsRowDxfId="45"/>
    <tableColumn id="4" xr3:uid="{00000000-0010-0000-0000-000004000000}" name="EDAD" dataDxfId="44" totalsRowDxfId="43"/>
    <tableColumn id="6" xr3:uid="{00000000-0010-0000-0000-000006000000}" name="GÉNERO" dataDxfId="42" totalsRowDxfId="41"/>
    <tableColumn id="7" xr3:uid="{00000000-0010-0000-0000-000007000000}" name="ESTADO CIVIL" dataDxfId="40" totalsRowDxfId="39"/>
    <tableColumn id="8" xr3:uid="{00000000-0010-0000-0000-000008000000}" name="ESCOLARIDAD" dataDxfId="38" totalsRowDxfId="37"/>
    <tableColumn id="9" xr3:uid="{00000000-0010-0000-0000-000009000000}" name="OCUPACION (AGRUPADA)" dataDxfId="36" totalsRowDxfId="35"/>
    <tableColumn id="5" xr3:uid="{1ED07DC9-4FE2-400F-B1EA-8B41E978BD1B}" name="CODIGO MÉDICO CIE-11" dataDxfId="34" totalsRowDxfId="33"/>
    <tableColumn id="10" xr3:uid="{00000000-0010-0000-0000-00000A000000}" name="DENOMINACIÓN DEL DIAGNOSTICO MÉDICO" dataDxfId="32" totalsRowDxfId="31"/>
    <tableColumn id="14" xr3:uid="{E67DD06F-1FBD-4B48-8249-E01D0A109ADC}" name="CODIGO DX DISCIPLINAR" dataDxfId="30" totalsRowDxfId="29"/>
    <tableColumn id="28" xr3:uid="{00000000-0010-0000-0000-00001C000000}" name="DENOMINACION DEL DIAGNOSTICO DISCIPLINAR" dataDxfId="28" totalsRowDxfId="27"/>
    <tableColumn id="13" xr3:uid="{00000000-0010-0000-0000-00000D000000}" name="EVENTO ADVERSO DURANTE LA ATENCIÓN" dataDxfId="26" totalsRowDxfId="25"/>
    <tableColumn id="15" xr3:uid="{00000000-0010-0000-0000-00000F000000}" name="# DE SESIONES  PROGRAMADAS " dataDxfId="24" totalsRowDxfId="23"/>
    <tableColumn id="16" xr3:uid="{00000000-0010-0000-0000-000010000000}" name="# DE SESIONES  REALIZADAS" dataDxfId="22" totalsRowDxfId="21"/>
    <tableColumn id="17" xr3:uid="{00000000-0010-0000-0000-000011000000}" name="# DE SESIONES NO REALIZADAS" dataDxfId="20" totalsRowDxfId="19"/>
    <tableColumn id="18" xr3:uid="{00000000-0010-0000-0000-000012000000}" name="PORCENTAJE DE PRODUCTIVIDAD" dataDxfId="18" totalsRowDxfId="17"/>
    <tableColumn id="19" xr3:uid="{00000000-0010-0000-0000-000013000000}" name=" ¿HAY RAZONES DE NO ADHERENCIA?" dataDxfId="16" totalsRowDxfId="15"/>
    <tableColumn id="20" xr3:uid="{00000000-0010-0000-0000-000014000000}" name="RAZONES DE NO ADHERENCIA" dataDxfId="14" totalsRowDxfId="13"/>
    <tableColumn id="21" xr3:uid="{00000000-0010-0000-0000-000015000000}" name="RAZONES DE NO ADHERENCIA (&quot;OTROS&quot;): ESPECIFIQUE" dataDxfId="12" totalsRowDxfId="11"/>
    <tableColumn id="22" xr3:uid="{00000000-0010-0000-0000-000016000000}" name="VALOR POR SESIÓN &quot;SOAT 2026&quot;" dataDxfId="10" totalsRowDxfId="9"/>
    <tableColumn id="26" xr3:uid="{CC8BFE86-C457-429B-B302-33BE7FC69221}" name="IMPACTO ECÓNOMICO" dataDxfId="8" totalsRowDxfId="7"/>
    <tableColumn id="23" xr3:uid="{00000000-0010-0000-0000-000017000000}" name="OBJETIVOS ESTABLECIDOS" dataDxfId="6" totalsRowDxfId="5"/>
    <tableColumn id="24" xr3:uid="{00000000-0010-0000-0000-000018000000}" name="OBJETIVOS CUMPLIDOS" dataDxfId="4" totalsRowDxfId="3"/>
    <tableColumn id="25" xr3:uid="{00000000-0010-0000-0000-000019000000}" name="EFECTIVIDAD DEL MANEJO TERAPEUTICO" dataDxfId="2"/>
    <tableColumn id="11" xr3:uid="{BEE2DB22-66C5-49A1-8DD1-9E0BE7B2DBD7}" name="OBSERVACIÓNE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3"/>
  <sheetViews>
    <sheetView tabSelected="1" zoomScale="57" zoomScaleNormal="57" workbookViewId="0">
      <selection activeCell="F17" sqref="F17"/>
    </sheetView>
  </sheetViews>
  <sheetFormatPr baseColWidth="10" defaultColWidth="9.140625" defaultRowHeight="15"/>
  <cols>
    <col min="1" max="1" width="5.7109375" style="3" customWidth="1"/>
    <col min="2" max="2" width="44.85546875" style="3" customWidth="1"/>
    <col min="3" max="3" width="9.42578125" style="3" customWidth="1"/>
    <col min="4" max="4" width="14.28515625" style="3" customWidth="1"/>
    <col min="5" max="5" width="17.140625" style="3" customWidth="1"/>
    <col min="6" max="6" width="21.5703125" style="3" customWidth="1"/>
    <col min="7" max="7" width="20.5703125" style="3" customWidth="1"/>
    <col min="8" max="8" width="16" style="3" customWidth="1"/>
    <col min="9" max="9" width="56.5703125" style="3" customWidth="1"/>
    <col min="10" max="10" width="25.5703125" style="3" customWidth="1"/>
    <col min="11" max="11" width="36.5703125" style="3" customWidth="1"/>
    <col min="12" max="13" width="25.5703125" style="3" customWidth="1"/>
    <col min="14" max="14" width="25.5703125" style="47" customWidth="1"/>
    <col min="15" max="16" width="25.5703125" style="44" customWidth="1"/>
    <col min="17" max="17" width="25.5703125" style="3" customWidth="1"/>
    <col min="18" max="18" width="46.42578125" style="3" customWidth="1"/>
    <col min="19" max="19" width="42.85546875" style="3" customWidth="1"/>
    <col min="20" max="20" width="69.28515625" style="3" customWidth="1"/>
    <col min="21" max="22" width="25.5703125" style="3" customWidth="1"/>
    <col min="23" max="23" width="29" style="3" customWidth="1"/>
    <col min="24" max="24" width="26.140625" style="3" customWidth="1"/>
    <col min="25" max="25" width="49" style="3" customWidth="1"/>
    <col min="26" max="16384" width="9.140625" style="3"/>
  </cols>
  <sheetData>
    <row r="1" spans="1:29" ht="15.75" thickBot="1">
      <c r="N1" s="247"/>
      <c r="O1" s="247"/>
      <c r="P1" s="247"/>
    </row>
    <row r="2" spans="1:29" s="2" customFormat="1" ht="18.75" customHeight="1">
      <c r="A2" s="266"/>
      <c r="B2" s="267"/>
      <c r="C2" s="272" t="s">
        <v>174</v>
      </c>
      <c r="D2" s="273"/>
      <c r="E2" s="273"/>
      <c r="F2" s="273"/>
      <c r="G2" s="273"/>
      <c r="H2" s="273"/>
      <c r="I2" s="273"/>
      <c r="J2" s="273"/>
      <c r="K2" s="274"/>
      <c r="L2" s="283" t="s">
        <v>128</v>
      </c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5"/>
    </row>
    <row r="3" spans="1:29" s="2" customFormat="1" ht="20.25" customHeight="1">
      <c r="A3" s="268"/>
      <c r="B3" s="269"/>
      <c r="C3" s="275" t="s">
        <v>175</v>
      </c>
      <c r="D3" s="275"/>
      <c r="E3" s="275"/>
      <c r="F3" s="275"/>
      <c r="G3" s="275"/>
      <c r="H3" s="275"/>
      <c r="I3" s="275"/>
      <c r="J3" s="275"/>
      <c r="K3" s="276"/>
      <c r="L3" s="286" t="s">
        <v>127</v>
      </c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6"/>
    </row>
    <row r="4" spans="1:29" s="2" customFormat="1" ht="41.25" customHeight="1" thickBot="1">
      <c r="A4" s="270"/>
      <c r="B4" s="271"/>
      <c r="C4" s="280" t="s">
        <v>173</v>
      </c>
      <c r="D4" s="281"/>
      <c r="E4" s="282"/>
      <c r="F4" s="280" t="s">
        <v>130</v>
      </c>
      <c r="G4" s="281"/>
      <c r="H4" s="282"/>
      <c r="I4" s="280" t="s">
        <v>131</v>
      </c>
      <c r="J4" s="281"/>
      <c r="K4" s="287"/>
      <c r="L4" s="288" t="s">
        <v>129</v>
      </c>
      <c r="M4" s="289"/>
      <c r="N4" s="289"/>
      <c r="O4" s="289"/>
      <c r="P4" s="290"/>
      <c r="Q4" s="291" t="s">
        <v>142</v>
      </c>
      <c r="R4" s="289"/>
      <c r="S4" s="289"/>
      <c r="T4" s="289"/>
      <c r="U4" s="290"/>
      <c r="V4" s="291" t="s">
        <v>143</v>
      </c>
      <c r="W4" s="289"/>
      <c r="X4" s="289"/>
      <c r="Y4" s="292"/>
    </row>
    <row r="5" spans="1:29" s="2" customFormat="1" ht="13.5" customHeight="1" thickBot="1">
      <c r="A5" s="246"/>
      <c r="B5" s="246"/>
      <c r="C5" s="244"/>
      <c r="D5" s="244"/>
      <c r="E5" s="244"/>
      <c r="F5" s="244"/>
      <c r="G5" s="244"/>
      <c r="H5" s="244"/>
      <c r="I5" s="244"/>
      <c r="J5" s="244"/>
      <c r="K5" s="244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</row>
    <row r="6" spans="1:29" s="2" customFormat="1" ht="29.25" customHeight="1" thickBot="1">
      <c r="A6" s="293" t="s">
        <v>140</v>
      </c>
      <c r="B6" s="294"/>
      <c r="C6" s="294"/>
      <c r="D6" s="294"/>
      <c r="E6" s="294"/>
      <c r="F6" s="294"/>
      <c r="G6" s="294"/>
      <c r="H6" s="294"/>
      <c r="I6" s="295"/>
      <c r="J6" s="293" t="s">
        <v>136</v>
      </c>
      <c r="K6" s="294"/>
      <c r="L6" s="294"/>
      <c r="M6" s="295"/>
      <c r="N6" s="293" t="s">
        <v>137</v>
      </c>
      <c r="O6" s="294"/>
      <c r="P6" s="294"/>
      <c r="Q6" s="294"/>
      <c r="R6" s="294"/>
      <c r="S6" s="294"/>
      <c r="T6" s="294"/>
      <c r="U6" s="295"/>
      <c r="V6" s="296" t="s">
        <v>141</v>
      </c>
      <c r="W6" s="297"/>
      <c r="X6" s="297"/>
      <c r="Y6" s="298"/>
    </row>
    <row r="7" spans="1:29" s="2" customFormat="1" ht="26.25" customHeight="1" thickBot="1">
      <c r="A7" s="277" t="s">
        <v>139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9"/>
      <c r="M7" s="277" t="s">
        <v>0</v>
      </c>
      <c r="N7" s="278"/>
      <c r="O7" s="278"/>
      <c r="P7" s="279"/>
      <c r="Q7" s="277" t="s">
        <v>1</v>
      </c>
      <c r="R7" s="278"/>
      <c r="S7" s="278"/>
      <c r="T7" s="277" t="s">
        <v>2</v>
      </c>
      <c r="U7" s="279"/>
      <c r="V7" s="299" t="s">
        <v>3</v>
      </c>
      <c r="W7" s="300"/>
      <c r="X7" s="300"/>
      <c r="Y7" s="300"/>
    </row>
    <row r="8" spans="1:29" s="46" customFormat="1" ht="60" customHeight="1">
      <c r="A8" s="71" t="s">
        <v>132</v>
      </c>
      <c r="B8" s="72" t="s">
        <v>133</v>
      </c>
      <c r="C8" s="72" t="s">
        <v>4</v>
      </c>
      <c r="D8" s="72" t="s">
        <v>134</v>
      </c>
      <c r="E8" s="72" t="s">
        <v>6</v>
      </c>
      <c r="F8" s="72" t="s">
        <v>7</v>
      </c>
      <c r="G8" s="72" t="s">
        <v>8</v>
      </c>
      <c r="H8" s="72" t="s">
        <v>9</v>
      </c>
      <c r="I8" s="72" t="s">
        <v>10</v>
      </c>
      <c r="J8" s="72" t="s">
        <v>135</v>
      </c>
      <c r="K8" s="72" t="s">
        <v>160</v>
      </c>
      <c r="L8" s="72" t="s">
        <v>11</v>
      </c>
      <c r="M8" s="72" t="s">
        <v>12</v>
      </c>
      <c r="N8" s="72" t="s">
        <v>13</v>
      </c>
      <c r="O8" s="72" t="s">
        <v>14</v>
      </c>
      <c r="P8" s="72" t="s">
        <v>15</v>
      </c>
      <c r="Q8" s="72" t="s">
        <v>16</v>
      </c>
      <c r="R8" s="72" t="s">
        <v>17</v>
      </c>
      <c r="S8" s="72" t="s">
        <v>18</v>
      </c>
      <c r="T8" s="72" t="s">
        <v>138</v>
      </c>
      <c r="U8" s="72" t="s">
        <v>19</v>
      </c>
      <c r="V8" s="72" t="s">
        <v>20</v>
      </c>
      <c r="W8" s="72" t="s">
        <v>21</v>
      </c>
      <c r="X8" s="73" t="s">
        <v>22</v>
      </c>
      <c r="Y8" s="202" t="s">
        <v>23</v>
      </c>
    </row>
    <row r="9" spans="1:29" s="61" customFormat="1" ht="19.5" customHeight="1">
      <c r="A9" s="77">
        <v>1</v>
      </c>
      <c r="B9" s="232"/>
      <c r="C9" s="126"/>
      <c r="D9" s="129"/>
      <c r="E9" s="129"/>
      <c r="F9" s="126"/>
      <c r="G9" s="77"/>
      <c r="H9" s="197"/>
      <c r="I9" s="183"/>
      <c r="J9" s="174"/>
      <c r="K9" s="77"/>
      <c r="L9" s="58"/>
      <c r="M9" s="52"/>
      <c r="N9" s="52"/>
      <c r="O9" s="52"/>
      <c r="P9" s="119"/>
      <c r="Q9" s="52"/>
      <c r="R9" s="52"/>
      <c r="S9" s="52"/>
      <c r="T9" s="66"/>
      <c r="U9" s="66"/>
      <c r="V9" s="58"/>
      <c r="W9" s="120"/>
      <c r="X9" s="201"/>
      <c r="Y9" s="199"/>
      <c r="AB9" s="49"/>
      <c r="AC9" s="49"/>
    </row>
    <row r="10" spans="1:29" s="59" customFormat="1">
      <c r="A10" s="77">
        <v>2</v>
      </c>
      <c r="B10" s="232"/>
      <c r="C10" s="126"/>
      <c r="D10" s="129"/>
      <c r="E10" s="130"/>
      <c r="F10" s="126"/>
      <c r="G10" s="132"/>
      <c r="H10" s="187"/>
      <c r="I10" s="195"/>
      <c r="J10" s="79"/>
      <c r="K10" s="123"/>
      <c r="L10" s="55"/>
      <c r="M10" s="50"/>
      <c r="N10" s="50"/>
      <c r="O10" s="51"/>
      <c r="P10" s="119"/>
      <c r="Q10" s="52"/>
      <c r="R10" s="52"/>
      <c r="S10" s="52"/>
      <c r="T10" s="66"/>
      <c r="U10" s="66"/>
      <c r="V10" s="82"/>
      <c r="W10" s="120"/>
      <c r="X10" s="201"/>
      <c r="Y10" s="199"/>
      <c r="AB10" s="77"/>
      <c r="AC10" s="77"/>
    </row>
    <row r="11" spans="1:29" s="61" customFormat="1">
      <c r="A11" s="77">
        <v>3</v>
      </c>
      <c r="B11" s="232"/>
      <c r="C11" s="126"/>
      <c r="D11" s="129"/>
      <c r="E11" s="130"/>
      <c r="F11" s="126"/>
      <c r="G11" s="135"/>
      <c r="H11" s="187"/>
      <c r="I11" s="196"/>
      <c r="J11" s="174"/>
      <c r="K11" s="123"/>
      <c r="L11" s="121"/>
      <c r="M11" s="67"/>
      <c r="N11" s="67"/>
      <c r="O11" s="67"/>
      <c r="P11" s="119"/>
      <c r="Q11" s="52"/>
      <c r="R11" s="52"/>
      <c r="S11" s="52"/>
      <c r="T11" s="66"/>
      <c r="U11" s="66"/>
      <c r="V11" s="121"/>
      <c r="W11" s="120"/>
      <c r="X11" s="201"/>
      <c r="Y11" s="199"/>
    </row>
    <row r="12" spans="1:29" s="61" customFormat="1" ht="17.25" customHeight="1">
      <c r="A12" s="77">
        <v>4</v>
      </c>
      <c r="B12" s="234"/>
      <c r="C12" s="127"/>
      <c r="D12" s="77"/>
      <c r="E12" s="77"/>
      <c r="F12" s="126"/>
      <c r="G12" s="77"/>
      <c r="H12" s="188"/>
      <c r="I12" s="180"/>
      <c r="J12" s="174"/>
      <c r="K12" s="123"/>
      <c r="L12" s="121"/>
      <c r="M12" s="67"/>
      <c r="N12" s="67"/>
      <c r="O12" s="67"/>
      <c r="P12" s="119"/>
      <c r="Q12" s="52"/>
      <c r="R12" s="52"/>
      <c r="S12" s="52"/>
      <c r="T12" s="66"/>
      <c r="U12" s="66"/>
      <c r="V12" s="121"/>
      <c r="W12" s="120"/>
      <c r="X12" s="201"/>
      <c r="Y12" s="199"/>
    </row>
    <row r="13" spans="1:29" s="54" customFormat="1">
      <c r="A13" s="77">
        <v>5</v>
      </c>
      <c r="B13" s="235"/>
      <c r="C13" s="128"/>
      <c r="D13" s="49"/>
      <c r="E13" s="49"/>
      <c r="F13" s="229"/>
      <c r="G13" s="230"/>
      <c r="H13" s="191"/>
      <c r="I13" s="264"/>
      <c r="J13" s="174"/>
      <c r="K13" s="123"/>
      <c r="L13" s="74"/>
      <c r="M13" s="64"/>
      <c r="N13" s="64"/>
      <c r="O13" s="65"/>
      <c r="P13" s="119"/>
      <c r="Q13" s="52"/>
      <c r="R13" s="52"/>
      <c r="S13" s="52"/>
      <c r="T13" s="66"/>
      <c r="U13" s="66"/>
      <c r="V13" s="83"/>
      <c r="W13" s="120"/>
      <c r="X13" s="201"/>
      <c r="Y13" s="199"/>
    </row>
    <row r="14" spans="1:29" s="61" customFormat="1">
      <c r="A14" s="77">
        <v>6</v>
      </c>
      <c r="B14" s="234"/>
      <c r="C14" s="125"/>
      <c r="D14" s="77"/>
      <c r="E14" s="135"/>
      <c r="F14" s="217"/>
      <c r="G14" s="218"/>
      <c r="H14" s="187"/>
      <c r="I14" s="219"/>
      <c r="J14" s="226"/>
      <c r="K14" s="187"/>
      <c r="L14" s="63"/>
      <c r="M14" s="131"/>
      <c r="N14" s="62"/>
      <c r="O14" s="62"/>
      <c r="P14" s="119"/>
      <c r="Q14" s="52"/>
      <c r="R14" s="52"/>
      <c r="S14" s="52"/>
      <c r="T14" s="66"/>
      <c r="U14" s="66"/>
      <c r="V14" s="136"/>
      <c r="W14" s="120"/>
      <c r="X14" s="201"/>
      <c r="Y14" s="199"/>
    </row>
    <row r="15" spans="1:29" s="59" customFormat="1">
      <c r="A15" s="77">
        <v>7</v>
      </c>
      <c r="B15" s="235"/>
      <c r="C15" s="128"/>
      <c r="D15" s="49"/>
      <c r="E15" s="132"/>
      <c r="F15" s="172"/>
      <c r="G15" s="220"/>
      <c r="H15" s="188"/>
      <c r="I15" s="169"/>
      <c r="J15" s="179"/>
      <c r="K15" s="77"/>
      <c r="L15" s="75"/>
      <c r="M15" s="68"/>
      <c r="N15" s="68"/>
      <c r="O15" s="69"/>
      <c r="P15" s="119"/>
      <c r="Q15" s="52"/>
      <c r="R15" s="52"/>
      <c r="S15" s="52"/>
      <c r="T15" s="66"/>
      <c r="U15" s="66"/>
      <c r="V15" s="82"/>
      <c r="W15" s="120"/>
      <c r="X15" s="201"/>
      <c r="Y15" s="199"/>
    </row>
    <row r="16" spans="1:29" s="57" customFormat="1" ht="16.5" customHeight="1">
      <c r="A16" s="77">
        <v>8</v>
      </c>
      <c r="B16" s="235"/>
      <c r="C16" s="128"/>
      <c r="D16" s="49"/>
      <c r="E16" s="132"/>
      <c r="F16" s="172"/>
      <c r="G16" s="220"/>
      <c r="H16" s="221"/>
      <c r="I16" s="220"/>
      <c r="J16" s="133"/>
      <c r="K16" s="49"/>
      <c r="L16" s="55"/>
      <c r="M16" s="50"/>
      <c r="N16" s="50"/>
      <c r="O16" s="51"/>
      <c r="P16" s="119"/>
      <c r="Q16" s="52"/>
      <c r="R16" s="52"/>
      <c r="S16" s="52"/>
      <c r="T16" s="66"/>
      <c r="U16" s="66"/>
      <c r="V16" s="82"/>
      <c r="W16" s="120"/>
      <c r="X16" s="201"/>
      <c r="Y16" s="199"/>
    </row>
    <row r="17" spans="1:25" s="60" customFormat="1">
      <c r="A17" s="77">
        <v>9</v>
      </c>
      <c r="B17" s="235"/>
      <c r="C17" s="128"/>
      <c r="D17" s="49"/>
      <c r="E17" s="132"/>
      <c r="F17" s="217"/>
      <c r="G17" s="220"/>
      <c r="H17" s="265"/>
      <c r="I17" s="169"/>
      <c r="J17" s="179"/>
      <c r="K17" s="77"/>
      <c r="L17" s="55"/>
      <c r="M17" s="50"/>
      <c r="N17" s="50"/>
      <c r="O17" s="51"/>
      <c r="P17" s="119"/>
      <c r="Q17" s="52"/>
      <c r="R17" s="52"/>
      <c r="S17" s="52"/>
      <c r="T17" s="66"/>
      <c r="U17" s="66"/>
      <c r="V17" s="82"/>
      <c r="W17" s="120"/>
      <c r="X17" s="201"/>
      <c r="Y17" s="199"/>
    </row>
    <row r="18" spans="1:25" s="56" customFormat="1">
      <c r="A18" s="77">
        <v>10</v>
      </c>
      <c r="B18" s="235"/>
      <c r="C18" s="128"/>
      <c r="D18" s="49"/>
      <c r="E18" s="132"/>
      <c r="F18" s="172"/>
      <c r="G18" s="220"/>
      <c r="H18" s="222"/>
      <c r="I18" s="169"/>
      <c r="J18" s="227"/>
      <c r="K18" s="49"/>
      <c r="L18" s="55"/>
      <c r="M18" s="50"/>
      <c r="N18" s="50"/>
      <c r="O18" s="51"/>
      <c r="P18" s="119"/>
      <c r="Q18" s="52"/>
      <c r="R18" s="52"/>
      <c r="S18" s="52"/>
      <c r="T18" s="66"/>
      <c r="U18" s="66"/>
      <c r="V18" s="82"/>
      <c r="W18" s="120"/>
      <c r="X18" s="201"/>
      <c r="Y18" s="199"/>
    </row>
    <row r="19" spans="1:25" s="54" customFormat="1">
      <c r="A19" s="77">
        <v>11</v>
      </c>
      <c r="B19" s="235"/>
      <c r="C19" s="128"/>
      <c r="D19" s="49"/>
      <c r="E19" s="132"/>
      <c r="F19" s="172"/>
      <c r="G19" s="220"/>
      <c r="H19" s="223"/>
      <c r="I19" s="220"/>
      <c r="J19" s="133"/>
      <c r="K19" s="49"/>
      <c r="L19" s="55"/>
      <c r="M19" s="50"/>
      <c r="N19" s="50"/>
      <c r="O19" s="51"/>
      <c r="P19" s="119"/>
      <c r="Q19" s="52"/>
      <c r="R19" s="52"/>
      <c r="S19" s="52"/>
      <c r="T19" s="66"/>
      <c r="U19" s="66"/>
      <c r="V19" s="82"/>
      <c r="W19" s="120"/>
      <c r="X19" s="201"/>
      <c r="Y19" s="199"/>
    </row>
    <row r="20" spans="1:25" s="61" customFormat="1">
      <c r="A20" s="77">
        <v>12</v>
      </c>
      <c r="B20" s="235"/>
      <c r="C20" s="125"/>
      <c r="D20" s="77"/>
      <c r="E20" s="135"/>
      <c r="F20" s="172"/>
      <c r="G20" s="218"/>
      <c r="H20" s="187"/>
      <c r="I20" s="219"/>
      <c r="J20" s="179"/>
      <c r="K20" s="168"/>
      <c r="L20" s="55"/>
      <c r="M20" s="131"/>
      <c r="N20" s="62"/>
      <c r="O20" s="62"/>
      <c r="P20" s="119"/>
      <c r="Q20" s="52"/>
      <c r="R20" s="52"/>
      <c r="S20" s="52"/>
      <c r="T20" s="66"/>
      <c r="U20" s="66"/>
      <c r="V20" s="82"/>
      <c r="W20" s="120"/>
      <c r="X20" s="201"/>
      <c r="Y20" s="199"/>
    </row>
    <row r="21" spans="1:25" s="53" customFormat="1">
      <c r="A21" s="77">
        <v>13</v>
      </c>
      <c r="B21" s="235"/>
      <c r="C21" s="128"/>
      <c r="D21" s="49"/>
      <c r="E21" s="132"/>
      <c r="F21" s="172"/>
      <c r="G21" s="220"/>
      <c r="H21" s="190"/>
      <c r="I21" s="169"/>
      <c r="J21" s="179"/>
      <c r="K21" s="77"/>
      <c r="L21" s="55"/>
      <c r="M21" s="50"/>
      <c r="N21" s="50"/>
      <c r="O21" s="51"/>
      <c r="P21" s="119"/>
      <c r="Q21" s="52"/>
      <c r="R21" s="48"/>
      <c r="S21" s="52"/>
      <c r="T21" s="66"/>
      <c r="U21" s="66"/>
      <c r="V21" s="82"/>
      <c r="W21" s="120"/>
      <c r="X21" s="201"/>
      <c r="Y21" s="199"/>
    </row>
    <row r="22" spans="1:25" s="57" customFormat="1">
      <c r="A22" s="77">
        <v>14</v>
      </c>
      <c r="B22" s="235"/>
      <c r="C22" s="128"/>
      <c r="D22" s="49"/>
      <c r="E22" s="132"/>
      <c r="F22" s="172"/>
      <c r="G22" s="220"/>
      <c r="H22" s="188"/>
      <c r="I22" s="169"/>
      <c r="J22" s="179"/>
      <c r="K22" s="77"/>
      <c r="L22" s="55"/>
      <c r="M22" s="50"/>
      <c r="N22" s="50"/>
      <c r="O22" s="51"/>
      <c r="P22" s="119"/>
      <c r="Q22" s="52"/>
      <c r="R22" s="48"/>
      <c r="S22" s="52"/>
      <c r="T22" s="66"/>
      <c r="U22" s="66"/>
      <c r="V22" s="82"/>
      <c r="W22" s="120"/>
      <c r="X22" s="201"/>
      <c r="Y22" s="199"/>
    </row>
    <row r="23" spans="1:25" s="56" customFormat="1">
      <c r="A23" s="77">
        <v>15</v>
      </c>
      <c r="B23" s="236"/>
      <c r="C23" s="49"/>
      <c r="D23" s="49"/>
      <c r="E23" s="132"/>
      <c r="F23" s="172"/>
      <c r="G23" s="220"/>
      <c r="H23" s="188"/>
      <c r="I23" s="169"/>
      <c r="J23" s="179"/>
      <c r="K23" s="77"/>
      <c r="L23" s="55"/>
      <c r="M23" s="50"/>
      <c r="N23" s="50"/>
      <c r="O23" s="51"/>
      <c r="P23" s="119"/>
      <c r="Q23" s="52"/>
      <c r="R23" s="48"/>
      <c r="S23" s="52"/>
      <c r="T23" s="66"/>
      <c r="U23" s="66"/>
      <c r="V23" s="82"/>
      <c r="W23" s="120"/>
      <c r="X23" s="201"/>
      <c r="Y23" s="199"/>
    </row>
    <row r="24" spans="1:25" s="53" customFormat="1" ht="12.75">
      <c r="A24" s="77">
        <v>16</v>
      </c>
      <c r="B24" s="236"/>
      <c r="C24" s="49"/>
      <c r="D24" s="49"/>
      <c r="E24" s="132"/>
      <c r="F24" s="224"/>
      <c r="G24" s="220"/>
      <c r="H24" s="188"/>
      <c r="I24" s="169"/>
      <c r="J24" s="228"/>
      <c r="K24" s="167"/>
      <c r="L24" s="55"/>
      <c r="M24" s="50"/>
      <c r="N24" s="50"/>
      <c r="O24" s="51"/>
      <c r="P24" s="119"/>
      <c r="Q24" s="52"/>
      <c r="R24" s="48"/>
      <c r="S24" s="52"/>
      <c r="T24" s="66"/>
      <c r="U24" s="66"/>
      <c r="V24" s="82"/>
      <c r="W24" s="120"/>
      <c r="X24" s="201"/>
      <c r="Y24" s="199"/>
    </row>
    <row r="25" spans="1:25" s="56" customFormat="1">
      <c r="A25" s="77">
        <v>17</v>
      </c>
      <c r="B25" s="236"/>
      <c r="C25" s="49"/>
      <c r="D25" s="49"/>
      <c r="E25" s="132"/>
      <c r="F25" s="172"/>
      <c r="G25" s="220"/>
      <c r="H25" s="188"/>
      <c r="I25" s="169"/>
      <c r="J25" s="179"/>
      <c r="K25" s="77"/>
      <c r="L25" s="55"/>
      <c r="M25" s="50"/>
      <c r="N25" s="50"/>
      <c r="O25" s="51"/>
      <c r="P25" s="119"/>
      <c r="Q25" s="52"/>
      <c r="R25" s="48"/>
      <c r="S25" s="52"/>
      <c r="T25" s="66"/>
      <c r="U25" s="66"/>
      <c r="V25" s="82"/>
      <c r="W25" s="120"/>
      <c r="X25" s="201"/>
      <c r="Y25" s="199"/>
    </row>
    <row r="26" spans="1:25" s="60" customFormat="1">
      <c r="A26" s="77">
        <v>18</v>
      </c>
      <c r="B26" s="236"/>
      <c r="C26" s="49"/>
      <c r="D26" s="49"/>
      <c r="E26" s="132"/>
      <c r="F26" s="172"/>
      <c r="G26" s="220"/>
      <c r="H26" s="188"/>
      <c r="I26" s="169"/>
      <c r="J26" s="179"/>
      <c r="K26" s="77"/>
      <c r="L26" s="55"/>
      <c r="M26" s="50"/>
      <c r="N26" s="50"/>
      <c r="O26" s="51"/>
      <c r="P26" s="119"/>
      <c r="Q26" s="52"/>
      <c r="R26" s="48"/>
      <c r="S26" s="52"/>
      <c r="T26" s="66"/>
      <c r="U26" s="66"/>
      <c r="V26" s="82"/>
      <c r="W26" s="120"/>
      <c r="X26" s="201"/>
      <c r="Y26" s="199"/>
    </row>
    <row r="27" spans="1:25" s="61" customFormat="1">
      <c r="A27" s="77">
        <v>19</v>
      </c>
      <c r="B27" s="237"/>
      <c r="C27" s="78"/>
      <c r="D27" s="77"/>
      <c r="E27" s="135"/>
      <c r="F27" s="172"/>
      <c r="G27" s="218"/>
      <c r="H27" s="188"/>
      <c r="I27" s="169"/>
      <c r="J27" s="179"/>
      <c r="K27" s="77"/>
      <c r="L27" s="55"/>
      <c r="M27" s="52"/>
      <c r="N27" s="52"/>
      <c r="O27" s="52"/>
      <c r="P27" s="119"/>
      <c r="Q27" s="52"/>
      <c r="R27" s="48"/>
      <c r="S27" s="52"/>
      <c r="T27" s="66"/>
      <c r="U27" s="66"/>
      <c r="V27" s="58"/>
      <c r="W27" s="120"/>
      <c r="X27" s="201"/>
      <c r="Y27" s="199"/>
    </row>
    <row r="28" spans="1:25" s="53" customFormat="1">
      <c r="A28" s="77">
        <v>20</v>
      </c>
      <c r="B28" s="236"/>
      <c r="C28" s="49"/>
      <c r="D28" s="49"/>
      <c r="E28" s="132"/>
      <c r="F28" s="172"/>
      <c r="G28" s="220"/>
      <c r="H28" s="225"/>
      <c r="I28" s="168"/>
      <c r="J28" s="179"/>
      <c r="K28" s="77"/>
      <c r="L28" s="55"/>
      <c r="M28" s="50"/>
      <c r="N28" s="50"/>
      <c r="O28" s="51"/>
      <c r="P28" s="119"/>
      <c r="Q28" s="52"/>
      <c r="R28" s="48"/>
      <c r="S28" s="67"/>
      <c r="T28" s="66"/>
      <c r="U28" s="66"/>
      <c r="V28" s="58"/>
      <c r="W28" s="120"/>
      <c r="X28" s="201"/>
      <c r="Y28" s="199"/>
    </row>
    <row r="29" spans="1:25" s="54" customFormat="1" ht="17.25" customHeight="1">
      <c r="A29" s="77">
        <v>21</v>
      </c>
      <c r="B29" s="236"/>
      <c r="C29" s="49"/>
      <c r="D29" s="49"/>
      <c r="E29" s="49"/>
      <c r="F29" s="126"/>
      <c r="G29" s="231"/>
      <c r="H29" s="232"/>
      <c r="I29" s="233"/>
      <c r="J29" s="179"/>
      <c r="K29" s="77"/>
      <c r="L29" s="55"/>
      <c r="M29" s="50"/>
      <c r="N29" s="50"/>
      <c r="O29" s="51"/>
      <c r="P29" s="119"/>
      <c r="Q29" s="140"/>
      <c r="R29" s="204"/>
      <c r="S29" s="209"/>
      <c r="T29" s="210"/>
      <c r="U29" s="66"/>
      <c r="V29" s="58"/>
      <c r="W29" s="120"/>
      <c r="X29" s="201"/>
      <c r="Y29" s="200"/>
    </row>
    <row r="30" spans="1:25" s="56" customFormat="1" ht="15.75" customHeight="1">
      <c r="A30" s="77">
        <v>22</v>
      </c>
      <c r="B30" s="236"/>
      <c r="C30" s="49"/>
      <c r="D30" s="49"/>
      <c r="E30" s="49"/>
      <c r="F30" s="126"/>
      <c r="G30" s="132"/>
      <c r="H30" s="134"/>
      <c r="I30" s="137"/>
      <c r="J30" s="49"/>
      <c r="K30" s="49"/>
      <c r="L30" s="55"/>
      <c r="M30" s="50"/>
      <c r="N30" s="50"/>
      <c r="O30" s="51"/>
      <c r="P30" s="119"/>
      <c r="Q30" s="140"/>
      <c r="R30" s="204"/>
      <c r="S30" s="209"/>
      <c r="T30" s="210"/>
      <c r="U30" s="66"/>
      <c r="V30" s="58"/>
      <c r="W30" s="120"/>
      <c r="X30" s="201"/>
      <c r="Y30" s="212"/>
    </row>
    <row r="31" spans="1:25" s="57" customFormat="1" ht="19.5" customHeight="1">
      <c r="A31" s="77">
        <v>23</v>
      </c>
      <c r="B31" s="236"/>
      <c r="C31" s="49"/>
      <c r="D31" s="49"/>
      <c r="E31" s="49"/>
      <c r="F31" s="126"/>
      <c r="G31" s="132"/>
      <c r="H31" s="141"/>
      <c r="I31" s="137"/>
      <c r="J31" s="49"/>
      <c r="K31" s="49"/>
      <c r="L31" s="55"/>
      <c r="M31" s="50"/>
      <c r="N31" s="50"/>
      <c r="O31" s="51"/>
      <c r="P31" s="142"/>
      <c r="Q31" s="140"/>
      <c r="R31" s="48"/>
      <c r="S31" s="211"/>
      <c r="T31" s="66"/>
      <c r="U31" s="66"/>
      <c r="V31" s="82"/>
      <c r="W31" s="120"/>
      <c r="X31" s="201"/>
      <c r="Y31" s="200"/>
    </row>
    <row r="32" spans="1:25" s="57" customFormat="1">
      <c r="A32" s="77">
        <v>24</v>
      </c>
      <c r="B32" s="236"/>
      <c r="C32" s="49"/>
      <c r="D32" s="49"/>
      <c r="E32" s="49"/>
      <c r="F32" s="126"/>
      <c r="G32" s="132"/>
      <c r="H32" s="139"/>
      <c r="I32" s="138"/>
      <c r="J32" s="49"/>
      <c r="K32" s="49"/>
      <c r="L32" s="55"/>
      <c r="M32" s="50"/>
      <c r="N32" s="50"/>
      <c r="O32" s="51"/>
      <c r="P32" s="143"/>
      <c r="Q32" s="70"/>
      <c r="R32" s="48"/>
      <c r="S32" s="52"/>
      <c r="T32" s="66"/>
      <c r="U32" s="66"/>
      <c r="V32" s="82"/>
      <c r="W32" s="120"/>
      <c r="X32" s="201"/>
      <c r="Y32" s="199"/>
    </row>
    <row r="33" spans="1:25" s="160" customFormat="1" ht="12.75">
      <c r="A33" s="248">
        <v>25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50"/>
      <c r="N33" s="250"/>
      <c r="O33" s="251"/>
      <c r="P33" s="156"/>
      <c r="Q33" s="157"/>
      <c r="R33" s="155"/>
      <c r="S33" s="158"/>
      <c r="T33" s="159"/>
      <c r="U33" s="159"/>
      <c r="V33" s="252"/>
      <c r="W33" s="253"/>
      <c r="X33" s="253"/>
      <c r="Y33" s="253"/>
    </row>
    <row r="34" spans="1:25" s="59" customFormat="1" ht="15.75">
      <c r="A34" s="77">
        <v>26</v>
      </c>
      <c r="B34" s="238"/>
      <c r="C34" s="170"/>
      <c r="D34" s="162"/>
      <c r="E34" s="162"/>
      <c r="F34" s="126"/>
      <c r="G34" s="163"/>
      <c r="H34" s="185"/>
      <c r="I34" s="175"/>
      <c r="J34" s="81"/>
      <c r="K34" s="49"/>
      <c r="L34" s="55"/>
      <c r="M34" s="50"/>
      <c r="N34" s="50"/>
      <c r="O34" s="51"/>
      <c r="P34" s="119"/>
      <c r="Q34" s="52"/>
      <c r="R34" s="48"/>
      <c r="S34" s="52"/>
      <c r="T34" s="66"/>
      <c r="U34" s="66"/>
      <c r="V34" s="82"/>
      <c r="W34" s="120"/>
      <c r="X34" s="201"/>
      <c r="Y34" s="199"/>
    </row>
    <row r="35" spans="1:25" s="61" customFormat="1" ht="15.75">
      <c r="A35" s="77">
        <v>27</v>
      </c>
      <c r="B35" s="187"/>
      <c r="C35" s="171"/>
      <c r="D35" s="161"/>
      <c r="E35" s="161"/>
      <c r="F35" s="126"/>
      <c r="G35" s="163"/>
      <c r="H35" s="186"/>
      <c r="I35" s="180"/>
      <c r="J35" s="79"/>
      <c r="K35" s="77"/>
      <c r="L35" s="55"/>
      <c r="M35" s="52"/>
      <c r="N35" s="52"/>
      <c r="O35" s="48"/>
      <c r="P35" s="119"/>
      <c r="Q35" s="52"/>
      <c r="R35" s="48"/>
      <c r="S35" s="52"/>
      <c r="T35" s="66"/>
      <c r="U35" s="66"/>
      <c r="V35" s="82"/>
      <c r="W35" s="120"/>
      <c r="X35" s="201"/>
      <c r="Y35" s="199"/>
    </row>
    <row r="36" spans="1:25" s="61" customFormat="1" ht="17.25" customHeight="1">
      <c r="A36" s="77">
        <v>28</v>
      </c>
      <c r="B36" s="235"/>
      <c r="C36" s="177"/>
      <c r="D36" s="81"/>
      <c r="E36" s="81"/>
      <c r="F36" s="126"/>
      <c r="G36" s="178"/>
      <c r="H36" s="187"/>
      <c r="I36" s="168"/>
      <c r="J36" s="179"/>
      <c r="K36" s="77"/>
      <c r="L36" s="48"/>
      <c r="M36" s="198"/>
      <c r="N36" s="52"/>
      <c r="O36" s="48"/>
      <c r="P36" s="119"/>
      <c r="Q36" s="52"/>
      <c r="R36" s="48"/>
      <c r="S36" s="52"/>
      <c r="T36" s="66"/>
      <c r="U36" s="66"/>
      <c r="V36" s="82"/>
      <c r="W36" s="120"/>
      <c r="X36" s="201"/>
      <c r="Y36" s="200"/>
    </row>
    <row r="37" spans="1:25" s="61" customFormat="1" ht="16.5" customHeight="1">
      <c r="A37" s="77">
        <v>29</v>
      </c>
      <c r="B37" s="187"/>
      <c r="C37" s="172"/>
      <c r="D37" s="164"/>
      <c r="E37" s="164"/>
      <c r="F37" s="126"/>
      <c r="G37" s="163"/>
      <c r="H37" s="122"/>
      <c r="I37" s="181"/>
      <c r="J37" s="79"/>
      <c r="K37" s="77"/>
      <c r="L37" s="55"/>
      <c r="M37" s="52"/>
      <c r="N37" s="52"/>
      <c r="O37" s="48"/>
      <c r="P37" s="119"/>
      <c r="Q37" s="52"/>
      <c r="R37" s="48"/>
      <c r="S37" s="52"/>
      <c r="T37" s="66"/>
      <c r="U37" s="66"/>
      <c r="V37" s="82"/>
      <c r="W37" s="120"/>
      <c r="X37" s="201"/>
      <c r="Y37" s="199"/>
    </row>
    <row r="38" spans="1:25" s="61" customFormat="1" ht="15.75">
      <c r="A38" s="77">
        <v>30</v>
      </c>
      <c r="B38" s="187"/>
      <c r="C38" s="172"/>
      <c r="D38" s="164"/>
      <c r="E38" s="164"/>
      <c r="F38" s="126"/>
      <c r="G38" s="163"/>
      <c r="H38" s="188"/>
      <c r="I38" s="169"/>
      <c r="J38" s="79"/>
      <c r="K38" s="77"/>
      <c r="L38" s="55"/>
      <c r="M38" s="52"/>
      <c r="N38" s="52"/>
      <c r="O38" s="48"/>
      <c r="P38" s="119"/>
      <c r="Q38" s="52"/>
      <c r="R38" s="48"/>
      <c r="S38" s="52"/>
      <c r="T38" s="66"/>
      <c r="U38" s="66"/>
      <c r="V38" s="82"/>
      <c r="W38" s="120"/>
      <c r="X38" s="201"/>
      <c r="Y38" s="199"/>
    </row>
    <row r="39" spans="1:25" s="61" customFormat="1" ht="15.75">
      <c r="A39" s="77">
        <v>31</v>
      </c>
      <c r="B39" s="239"/>
      <c r="C39" s="172"/>
      <c r="D39" s="161"/>
      <c r="E39" s="161"/>
      <c r="F39" s="161"/>
      <c r="G39" s="163"/>
      <c r="H39" s="188"/>
      <c r="I39" s="169"/>
      <c r="J39" s="79"/>
      <c r="K39" s="77"/>
      <c r="L39" s="55"/>
      <c r="M39" s="52"/>
      <c r="N39" s="52"/>
      <c r="O39" s="48"/>
      <c r="P39" s="119"/>
      <c r="Q39" s="52"/>
      <c r="R39" s="48"/>
      <c r="S39" s="52"/>
      <c r="T39" s="66"/>
      <c r="U39" s="66"/>
      <c r="V39" s="82"/>
      <c r="W39" s="120"/>
      <c r="X39" s="201"/>
      <c r="Y39" s="199"/>
    </row>
    <row r="40" spans="1:25" s="61" customFormat="1" ht="15.75">
      <c r="A40" s="77">
        <v>32</v>
      </c>
      <c r="B40" s="187"/>
      <c r="C40" s="172"/>
      <c r="D40" s="165"/>
      <c r="E40" s="165"/>
      <c r="F40" s="126"/>
      <c r="G40" s="163"/>
      <c r="H40" s="188"/>
      <c r="I40" s="169"/>
      <c r="J40" s="79"/>
      <c r="K40" s="77"/>
      <c r="L40" s="55"/>
      <c r="M40" s="52"/>
      <c r="N40" s="52"/>
      <c r="O40" s="48"/>
      <c r="P40" s="119"/>
      <c r="Q40" s="52"/>
      <c r="R40" s="48"/>
      <c r="S40" s="52"/>
      <c r="T40" s="66"/>
      <c r="U40" s="66"/>
      <c r="V40" s="82"/>
      <c r="W40" s="120"/>
      <c r="X40" s="201"/>
      <c r="Y40" s="199"/>
    </row>
    <row r="41" spans="1:25" s="61" customFormat="1" ht="15.75">
      <c r="A41" s="77">
        <v>33</v>
      </c>
      <c r="B41" s="187"/>
      <c r="C41" s="172"/>
      <c r="D41" s="161"/>
      <c r="E41" s="161"/>
      <c r="F41" s="126"/>
      <c r="G41" s="163"/>
      <c r="H41" s="188"/>
      <c r="I41" s="169"/>
      <c r="J41" s="79"/>
      <c r="K41" s="77"/>
      <c r="L41" s="55"/>
      <c r="M41" s="52"/>
      <c r="N41" s="52"/>
      <c r="O41" s="48"/>
      <c r="P41" s="119"/>
      <c r="Q41" s="52"/>
      <c r="R41" s="48"/>
      <c r="S41" s="52"/>
      <c r="T41" s="66"/>
      <c r="U41" s="66"/>
      <c r="V41" s="82"/>
      <c r="W41" s="120"/>
      <c r="X41" s="201"/>
      <c r="Y41" s="199"/>
    </row>
    <row r="42" spans="1:25" s="61" customFormat="1" ht="15.75">
      <c r="A42" s="248">
        <v>34</v>
      </c>
      <c r="B42" s="240"/>
      <c r="C42" s="173"/>
      <c r="D42" s="161"/>
      <c r="E42" s="161"/>
      <c r="F42" s="161"/>
      <c r="G42" s="163"/>
      <c r="H42" s="186"/>
      <c r="I42" s="169"/>
      <c r="J42" s="79"/>
      <c r="K42" s="77"/>
      <c r="L42" s="55"/>
      <c r="M42" s="52"/>
      <c r="N42" s="52"/>
      <c r="O42" s="48"/>
      <c r="P42" s="119"/>
      <c r="Q42" s="52"/>
      <c r="R42" s="48"/>
      <c r="S42" s="52"/>
      <c r="T42" s="66"/>
      <c r="U42" s="66"/>
      <c r="V42" s="82"/>
      <c r="W42" s="120"/>
      <c r="X42" s="201"/>
      <c r="Y42" s="199"/>
    </row>
    <row r="43" spans="1:25" s="61" customFormat="1" ht="15.75">
      <c r="A43" s="77">
        <v>35</v>
      </c>
      <c r="B43" s="187"/>
      <c r="C43" s="172"/>
      <c r="D43" s="161"/>
      <c r="E43" s="161"/>
      <c r="F43" s="126"/>
      <c r="G43" s="163"/>
      <c r="H43" s="188"/>
      <c r="I43" s="180"/>
      <c r="J43" s="79"/>
      <c r="K43" s="77"/>
      <c r="L43" s="55"/>
      <c r="M43" s="52"/>
      <c r="N43" s="52"/>
      <c r="O43" s="48"/>
      <c r="P43" s="119"/>
      <c r="Q43" s="52"/>
      <c r="R43" s="48"/>
      <c r="S43" s="52"/>
      <c r="T43" s="66"/>
      <c r="U43" s="66"/>
      <c r="V43" s="82"/>
      <c r="W43" s="120"/>
      <c r="X43" s="201"/>
      <c r="Y43" s="199"/>
    </row>
    <row r="44" spans="1:25" s="61" customFormat="1" ht="15.75">
      <c r="A44" s="77">
        <v>36</v>
      </c>
      <c r="B44" s="241"/>
      <c r="C44" s="180"/>
      <c r="D44" s="81"/>
      <c r="E44" s="81"/>
      <c r="F44" s="126"/>
      <c r="G44" s="182"/>
      <c r="H44" s="184"/>
      <c r="I44" s="168"/>
      <c r="J44" s="179"/>
      <c r="K44" s="77"/>
      <c r="L44" s="48"/>
      <c r="M44" s="52"/>
      <c r="N44" s="52"/>
      <c r="O44" s="48"/>
      <c r="P44" s="119"/>
      <c r="Q44" s="52"/>
      <c r="R44" s="48"/>
      <c r="S44" s="52"/>
      <c r="T44" s="66"/>
      <c r="U44" s="66"/>
      <c r="V44" s="82"/>
      <c r="W44" s="120"/>
      <c r="X44" s="201"/>
      <c r="Y44" s="199"/>
    </row>
    <row r="45" spans="1:25" s="61" customFormat="1" ht="17.25" customHeight="1">
      <c r="A45" s="77">
        <v>37</v>
      </c>
      <c r="B45" s="241"/>
      <c r="C45" s="180"/>
      <c r="D45" s="81"/>
      <c r="E45" s="81"/>
      <c r="F45" s="126"/>
      <c r="G45" s="182"/>
      <c r="H45" s="124"/>
      <c r="I45" s="183"/>
      <c r="J45" s="79"/>
      <c r="K45" s="77"/>
      <c r="L45" s="48"/>
      <c r="M45" s="52"/>
      <c r="N45" s="52"/>
      <c r="O45" s="48"/>
      <c r="P45" s="119"/>
      <c r="Q45" s="52"/>
      <c r="R45" s="48"/>
      <c r="S45" s="52"/>
      <c r="T45" s="66"/>
      <c r="U45" s="66"/>
      <c r="V45" s="82"/>
      <c r="W45" s="120"/>
      <c r="X45" s="201"/>
      <c r="Y45" s="200"/>
    </row>
    <row r="46" spans="1:25" s="61" customFormat="1" ht="15.75">
      <c r="A46" s="77">
        <v>38</v>
      </c>
      <c r="B46" s="187"/>
      <c r="C46" s="172"/>
      <c r="D46" s="161"/>
      <c r="E46" s="161"/>
      <c r="F46" s="126"/>
      <c r="G46" s="163"/>
      <c r="H46" s="188"/>
      <c r="I46" s="169"/>
      <c r="J46" s="79"/>
      <c r="K46" s="77"/>
      <c r="L46" s="55"/>
      <c r="M46" s="52"/>
      <c r="N46" s="52"/>
      <c r="O46" s="48"/>
      <c r="P46" s="119"/>
      <c r="Q46" s="52"/>
      <c r="R46" s="48"/>
      <c r="S46" s="52"/>
      <c r="T46" s="66"/>
      <c r="U46" s="66"/>
      <c r="V46" s="82"/>
      <c r="W46" s="120"/>
      <c r="X46" s="201"/>
      <c r="Y46" s="199"/>
    </row>
    <row r="47" spans="1:25" s="61" customFormat="1" ht="15.75">
      <c r="A47" s="77">
        <v>39</v>
      </c>
      <c r="B47" s="187"/>
      <c r="C47" s="172"/>
      <c r="D47" s="161"/>
      <c r="E47" s="161"/>
      <c r="F47" s="126"/>
      <c r="G47" s="163"/>
      <c r="H47" s="188"/>
      <c r="I47" s="169"/>
      <c r="J47" s="79"/>
      <c r="K47" s="77"/>
      <c r="L47" s="55"/>
      <c r="M47" s="52"/>
      <c r="N47" s="52"/>
      <c r="O47" s="48"/>
      <c r="P47" s="119"/>
      <c r="Q47" s="52"/>
      <c r="R47" s="48"/>
      <c r="S47" s="52"/>
      <c r="T47" s="66"/>
      <c r="U47" s="66"/>
      <c r="V47" s="82"/>
      <c r="W47" s="120"/>
      <c r="X47" s="201"/>
      <c r="Y47" s="207"/>
    </row>
    <row r="48" spans="1:25" s="61" customFormat="1" ht="15" customHeight="1">
      <c r="A48" s="77">
        <v>40</v>
      </c>
      <c r="B48" s="187"/>
      <c r="C48" s="172"/>
      <c r="D48" s="165"/>
      <c r="E48" s="165"/>
      <c r="F48" s="126"/>
      <c r="G48" s="165"/>
      <c r="H48" s="189"/>
      <c r="I48" s="169"/>
      <c r="J48" s="166"/>
      <c r="K48" s="167"/>
      <c r="L48" s="55"/>
      <c r="M48" s="52"/>
      <c r="N48" s="52"/>
      <c r="O48" s="48"/>
      <c r="P48" s="119"/>
      <c r="Q48" s="52"/>
      <c r="R48" s="168"/>
      <c r="S48" s="52"/>
      <c r="T48" s="66"/>
      <c r="U48" s="66"/>
      <c r="V48" s="82"/>
      <c r="W48" s="120"/>
      <c r="X48" s="201"/>
      <c r="Y48" s="206"/>
    </row>
    <row r="49" spans="1:25" s="61" customFormat="1" ht="18.75" customHeight="1">
      <c r="A49" s="77">
        <v>41</v>
      </c>
      <c r="B49" s="242"/>
      <c r="C49" s="203"/>
      <c r="D49" s="48"/>
      <c r="E49" s="48"/>
      <c r="F49" s="126"/>
      <c r="G49" s="204"/>
      <c r="H49" s="187"/>
      <c r="I49" s="176"/>
      <c r="J49" s="205"/>
      <c r="K49" s="168"/>
      <c r="L49" s="55"/>
      <c r="M49" s="52"/>
      <c r="N49" s="52"/>
      <c r="O49" s="48"/>
      <c r="P49" s="119"/>
      <c r="Q49" s="120"/>
      <c r="R49" s="168"/>
      <c r="S49" s="58"/>
      <c r="T49" s="66"/>
      <c r="U49" s="66"/>
      <c r="V49" s="58"/>
      <c r="W49" s="120"/>
      <c r="X49" s="201"/>
      <c r="Y49" s="208"/>
    </row>
    <row r="50" spans="1:25" s="61" customFormat="1" ht="12.75" customHeight="1">
      <c r="A50" s="77">
        <v>42</v>
      </c>
      <c r="B50" s="235"/>
      <c r="C50" s="123"/>
      <c r="D50" s="77"/>
      <c r="E50" s="77"/>
      <c r="F50" s="126"/>
      <c r="G50" s="77"/>
      <c r="H50" s="187"/>
      <c r="I50" s="174"/>
      <c r="J50" s="79"/>
      <c r="K50" s="168"/>
      <c r="L50" s="55"/>
      <c r="M50" s="52"/>
      <c r="N50" s="52"/>
      <c r="O50" s="48"/>
      <c r="P50" s="119"/>
      <c r="Q50" s="52"/>
      <c r="R50" s="168"/>
      <c r="S50" s="52"/>
      <c r="T50" s="66"/>
      <c r="U50" s="66"/>
      <c r="V50" s="58"/>
      <c r="W50" s="120"/>
      <c r="X50" s="201"/>
      <c r="Y50" s="200"/>
    </row>
    <row r="51" spans="1:25" s="61" customFormat="1" ht="17.25" customHeight="1">
      <c r="A51" s="248">
        <v>43</v>
      </c>
      <c r="B51" s="187"/>
      <c r="C51" s="190"/>
      <c r="D51" s="49"/>
      <c r="E51" s="77"/>
      <c r="F51" s="126"/>
      <c r="G51" s="77"/>
      <c r="H51" s="190"/>
      <c r="I51" s="169"/>
      <c r="J51" s="79"/>
      <c r="K51" s="77"/>
      <c r="L51" s="55"/>
      <c r="M51" s="52"/>
      <c r="N51" s="52"/>
      <c r="O51" s="48"/>
      <c r="P51" s="119"/>
      <c r="Q51" s="52"/>
      <c r="R51" s="52"/>
      <c r="S51" s="52"/>
      <c r="T51" s="66"/>
      <c r="U51" s="66"/>
      <c r="V51" s="58"/>
      <c r="W51" s="120"/>
      <c r="X51" s="201"/>
      <c r="Y51" s="199"/>
    </row>
    <row r="52" spans="1:25" s="61" customFormat="1" ht="16.5" customHeight="1">
      <c r="A52" s="77">
        <v>44</v>
      </c>
      <c r="B52" s="241"/>
      <c r="C52" s="191"/>
      <c r="D52" s="49"/>
      <c r="E52" s="77"/>
      <c r="F52" s="126"/>
      <c r="G52" s="77"/>
      <c r="H52" s="191"/>
      <c r="I52" s="180"/>
      <c r="J52" s="79"/>
      <c r="K52" s="77"/>
      <c r="L52" s="55"/>
      <c r="M52" s="52"/>
      <c r="N52" s="52"/>
      <c r="O52" s="48"/>
      <c r="P52" s="119"/>
      <c r="Q52" s="52"/>
      <c r="R52" s="52"/>
      <c r="S52" s="52"/>
      <c r="T52" s="66"/>
      <c r="U52" s="66"/>
      <c r="V52" s="58"/>
      <c r="W52" s="120"/>
      <c r="X52" s="201"/>
      <c r="Y52" s="200"/>
    </row>
    <row r="53" spans="1:25" s="61" customFormat="1">
      <c r="A53" s="77">
        <v>45</v>
      </c>
      <c r="B53" s="187"/>
      <c r="C53" s="190"/>
      <c r="D53" s="49"/>
      <c r="E53" s="77"/>
      <c r="F53" s="126"/>
      <c r="G53" s="135"/>
      <c r="H53" s="194"/>
      <c r="I53" s="179"/>
      <c r="J53" s="168"/>
      <c r="K53" s="168"/>
      <c r="L53" s="48"/>
      <c r="M53" s="52"/>
      <c r="N53" s="52"/>
      <c r="O53" s="48"/>
      <c r="P53" s="119"/>
      <c r="Q53" s="52"/>
      <c r="R53" s="52"/>
      <c r="S53" s="52"/>
      <c r="T53" s="66"/>
      <c r="U53" s="66"/>
      <c r="V53" s="58"/>
      <c r="W53" s="120"/>
      <c r="X53" s="201"/>
      <c r="Y53" s="199"/>
    </row>
    <row r="54" spans="1:25" s="61" customFormat="1">
      <c r="A54" s="77">
        <v>46</v>
      </c>
      <c r="B54" s="77"/>
      <c r="C54" s="78"/>
      <c r="D54" s="49"/>
      <c r="E54" s="49"/>
      <c r="F54" s="49"/>
      <c r="G54" s="77"/>
      <c r="H54" s="193"/>
      <c r="I54" s="79"/>
      <c r="J54" s="79"/>
      <c r="K54" s="77"/>
      <c r="L54" s="48"/>
      <c r="M54" s="52"/>
      <c r="N54" s="52"/>
      <c r="O54" s="48"/>
      <c r="P54" s="119"/>
      <c r="Q54" s="52"/>
      <c r="R54" s="48"/>
      <c r="S54" s="52"/>
      <c r="T54" s="66"/>
      <c r="U54" s="66"/>
      <c r="V54" s="58"/>
      <c r="W54" s="120"/>
      <c r="X54" s="201"/>
      <c r="Y54" s="199"/>
    </row>
    <row r="55" spans="1:25" s="61" customFormat="1">
      <c r="A55" s="77">
        <v>47</v>
      </c>
      <c r="B55" s="77"/>
      <c r="C55" s="78"/>
      <c r="D55" s="49"/>
      <c r="E55" s="49"/>
      <c r="F55" s="49"/>
      <c r="G55" s="49"/>
      <c r="H55" s="49"/>
      <c r="I55" s="79"/>
      <c r="J55" s="79"/>
      <c r="K55" s="77"/>
      <c r="L55" s="48"/>
      <c r="M55" s="52"/>
      <c r="N55" s="52"/>
      <c r="O55" s="48"/>
      <c r="P55" s="119"/>
      <c r="Q55" s="52"/>
      <c r="R55" s="48"/>
      <c r="S55" s="52"/>
      <c r="T55" s="66"/>
      <c r="U55" s="66"/>
      <c r="V55" s="58"/>
      <c r="W55" s="120"/>
      <c r="X55" s="201"/>
      <c r="Y55" s="199"/>
    </row>
    <row r="56" spans="1:25" s="61" customFormat="1">
      <c r="A56" s="77">
        <v>48</v>
      </c>
      <c r="B56" s="77"/>
      <c r="C56" s="78"/>
      <c r="D56" s="49"/>
      <c r="E56" s="49"/>
      <c r="F56" s="49"/>
      <c r="G56" s="49"/>
      <c r="H56" s="49"/>
      <c r="I56" s="79"/>
      <c r="J56" s="79"/>
      <c r="K56" s="77"/>
      <c r="L56" s="48"/>
      <c r="M56" s="52"/>
      <c r="N56" s="52"/>
      <c r="O56" s="48"/>
      <c r="P56" s="119"/>
      <c r="Q56" s="52"/>
      <c r="R56" s="48"/>
      <c r="S56" s="52"/>
      <c r="T56" s="66"/>
      <c r="U56" s="66"/>
      <c r="V56" s="58"/>
      <c r="W56" s="120"/>
      <c r="X56" s="201"/>
      <c r="Y56" s="199"/>
    </row>
    <row r="57" spans="1:25" s="61" customFormat="1">
      <c r="A57" s="77">
        <v>49</v>
      </c>
      <c r="B57" s="77"/>
      <c r="C57" s="78"/>
      <c r="D57" s="49"/>
      <c r="E57" s="49"/>
      <c r="F57" s="49"/>
      <c r="G57" s="49"/>
      <c r="H57" s="49"/>
      <c r="I57" s="79"/>
      <c r="J57" s="79"/>
      <c r="K57" s="77"/>
      <c r="L57" s="48"/>
      <c r="M57" s="52"/>
      <c r="N57" s="52"/>
      <c r="O57" s="48"/>
      <c r="P57" s="119"/>
      <c r="Q57" s="52"/>
      <c r="R57" s="48"/>
      <c r="S57" s="52"/>
      <c r="T57" s="66"/>
      <c r="U57" s="66"/>
      <c r="V57" s="58"/>
      <c r="W57" s="120"/>
      <c r="X57" s="201"/>
      <c r="Y57" s="199"/>
    </row>
    <row r="58" spans="1:25" s="61" customFormat="1">
      <c r="A58" s="77">
        <v>50</v>
      </c>
      <c r="B58" s="77"/>
      <c r="C58" s="78"/>
      <c r="D58" s="49"/>
      <c r="E58" s="49"/>
      <c r="F58" s="49"/>
      <c r="G58" s="49"/>
      <c r="H58" s="49"/>
      <c r="I58" s="79"/>
      <c r="J58" s="79"/>
      <c r="K58" s="77"/>
      <c r="L58" s="48"/>
      <c r="M58" s="52"/>
      <c r="N58" s="52"/>
      <c r="O58" s="48"/>
      <c r="P58" s="119"/>
      <c r="Q58" s="52"/>
      <c r="R58" s="48"/>
      <c r="S58" s="52"/>
      <c r="T58" s="66"/>
      <c r="U58" s="66"/>
      <c r="V58" s="58"/>
      <c r="W58" s="120"/>
      <c r="X58" s="201"/>
      <c r="Y58" s="199"/>
    </row>
    <row r="59" spans="1:25" s="61" customFormat="1">
      <c r="A59" s="77">
        <v>51</v>
      </c>
      <c r="B59" s="77"/>
      <c r="C59" s="78"/>
      <c r="D59" s="49"/>
      <c r="E59" s="49"/>
      <c r="F59" s="49"/>
      <c r="G59" s="49"/>
      <c r="H59" s="49"/>
      <c r="I59" s="79"/>
      <c r="J59" s="79"/>
      <c r="K59" s="77"/>
      <c r="L59" s="48"/>
      <c r="M59" s="52"/>
      <c r="N59" s="52"/>
      <c r="O59" s="48"/>
      <c r="P59" s="119"/>
      <c r="Q59" s="52"/>
      <c r="R59" s="48"/>
      <c r="S59" s="52"/>
      <c r="T59" s="66"/>
      <c r="U59" s="66"/>
      <c r="V59" s="58"/>
      <c r="W59" s="120"/>
      <c r="X59" s="201"/>
      <c r="Y59" s="199"/>
    </row>
    <row r="60" spans="1:25" s="61" customFormat="1">
      <c r="A60" s="248">
        <v>52</v>
      </c>
      <c r="B60" s="77"/>
      <c r="C60" s="78"/>
      <c r="D60" s="49"/>
      <c r="E60" s="49"/>
      <c r="F60" s="49"/>
      <c r="G60" s="49"/>
      <c r="H60" s="49"/>
      <c r="I60" s="79"/>
      <c r="J60" s="79"/>
      <c r="K60" s="77"/>
      <c r="L60" s="48"/>
      <c r="M60" s="52"/>
      <c r="N60" s="52"/>
      <c r="O60" s="48"/>
      <c r="P60" s="119"/>
      <c r="Q60" s="52"/>
      <c r="R60" s="48"/>
      <c r="S60" s="52"/>
      <c r="T60" s="66"/>
      <c r="U60" s="66"/>
      <c r="V60" s="58"/>
      <c r="W60" s="120"/>
      <c r="X60" s="201"/>
      <c r="Y60" s="199"/>
    </row>
    <row r="61" spans="1:25" s="61" customFormat="1">
      <c r="A61" s="77">
        <v>53</v>
      </c>
      <c r="B61" s="77"/>
      <c r="C61" s="78"/>
      <c r="D61" s="49"/>
      <c r="E61" s="49"/>
      <c r="F61" s="49"/>
      <c r="G61" s="49"/>
      <c r="H61" s="49"/>
      <c r="I61" s="79"/>
      <c r="J61" s="79"/>
      <c r="K61" s="77"/>
      <c r="L61" s="48"/>
      <c r="M61" s="52"/>
      <c r="N61" s="52"/>
      <c r="O61" s="48"/>
      <c r="P61" s="119"/>
      <c r="Q61" s="52"/>
      <c r="R61" s="48"/>
      <c r="S61" s="52"/>
      <c r="T61" s="66"/>
      <c r="U61" s="66"/>
      <c r="V61" s="58"/>
      <c r="W61" s="120"/>
      <c r="X61" s="201"/>
      <c r="Y61" s="199"/>
    </row>
    <row r="62" spans="1:25" s="61" customFormat="1">
      <c r="A62" s="77">
        <v>54</v>
      </c>
      <c r="B62" s="77"/>
      <c r="C62" s="78"/>
      <c r="D62" s="49"/>
      <c r="E62" s="49"/>
      <c r="F62" s="49"/>
      <c r="G62" s="49"/>
      <c r="H62" s="49"/>
      <c r="I62" s="79"/>
      <c r="J62" s="79"/>
      <c r="K62" s="77"/>
      <c r="L62" s="48"/>
      <c r="M62" s="52"/>
      <c r="N62" s="52"/>
      <c r="O62" s="48"/>
      <c r="P62" s="119"/>
      <c r="Q62" s="52"/>
      <c r="R62" s="48"/>
      <c r="S62" s="52"/>
      <c r="T62" s="66"/>
      <c r="U62" s="66"/>
      <c r="V62" s="58"/>
      <c r="W62" s="120"/>
      <c r="X62" s="201"/>
      <c r="Y62" s="199"/>
    </row>
    <row r="63" spans="1:25" s="61" customFormat="1">
      <c r="A63" s="77">
        <v>55</v>
      </c>
      <c r="B63" s="77"/>
      <c r="C63" s="78"/>
      <c r="D63" s="49"/>
      <c r="E63" s="49"/>
      <c r="F63" s="49"/>
      <c r="G63" s="49"/>
      <c r="H63" s="49"/>
      <c r="I63" s="79"/>
      <c r="J63" s="79"/>
      <c r="K63" s="77"/>
      <c r="L63" s="48"/>
      <c r="M63" s="52"/>
      <c r="N63" s="52"/>
      <c r="O63" s="48"/>
      <c r="P63" s="119"/>
      <c r="Q63" s="52"/>
      <c r="R63" s="48"/>
      <c r="S63" s="52"/>
      <c r="T63" s="66"/>
      <c r="U63" s="66"/>
      <c r="V63" s="58"/>
      <c r="W63" s="120"/>
      <c r="X63" s="201"/>
      <c r="Y63" s="199"/>
    </row>
    <row r="64" spans="1:25" s="61" customFormat="1">
      <c r="A64" s="77">
        <v>56</v>
      </c>
      <c r="B64" s="77"/>
      <c r="C64" s="78"/>
      <c r="D64" s="49"/>
      <c r="E64" s="49"/>
      <c r="F64" s="49"/>
      <c r="G64" s="49"/>
      <c r="H64" s="49"/>
      <c r="I64" s="79"/>
      <c r="J64" s="79"/>
      <c r="K64" s="77"/>
      <c r="L64" s="48"/>
      <c r="M64" s="52"/>
      <c r="N64" s="52"/>
      <c r="O64" s="48"/>
      <c r="P64" s="119"/>
      <c r="Q64" s="52"/>
      <c r="R64" s="48"/>
      <c r="S64" s="52"/>
      <c r="T64" s="66"/>
      <c r="U64" s="66"/>
      <c r="V64" s="58"/>
      <c r="W64" s="120"/>
      <c r="X64" s="201"/>
      <c r="Y64" s="199"/>
    </row>
    <row r="65" spans="1:25" s="61" customFormat="1">
      <c r="A65" s="77">
        <v>57</v>
      </c>
      <c r="B65" s="77"/>
      <c r="C65" s="78"/>
      <c r="D65" s="49"/>
      <c r="E65" s="49"/>
      <c r="F65" s="49"/>
      <c r="G65" s="49"/>
      <c r="H65" s="49"/>
      <c r="I65" s="79"/>
      <c r="J65" s="79"/>
      <c r="K65" s="77"/>
      <c r="L65" s="48"/>
      <c r="M65" s="52"/>
      <c r="N65" s="52"/>
      <c r="O65" s="48"/>
      <c r="P65" s="119"/>
      <c r="Q65" s="52"/>
      <c r="R65" s="48"/>
      <c r="S65" s="52"/>
      <c r="T65" s="66"/>
      <c r="U65" s="66"/>
      <c r="V65" s="58"/>
      <c r="W65" s="120"/>
      <c r="X65" s="201"/>
      <c r="Y65" s="199"/>
    </row>
    <row r="66" spans="1:25" s="61" customFormat="1">
      <c r="A66" s="77">
        <v>58</v>
      </c>
      <c r="B66" s="77"/>
      <c r="C66" s="78"/>
      <c r="D66" s="49"/>
      <c r="E66" s="49"/>
      <c r="F66" s="49"/>
      <c r="G66" s="49"/>
      <c r="H66" s="49"/>
      <c r="I66" s="79"/>
      <c r="J66" s="79"/>
      <c r="K66" s="77"/>
      <c r="L66" s="48"/>
      <c r="M66" s="52"/>
      <c r="N66" s="52"/>
      <c r="O66" s="48"/>
      <c r="P66" s="119"/>
      <c r="Q66" s="52"/>
      <c r="R66" s="48"/>
      <c r="S66" s="52"/>
      <c r="T66" s="66"/>
      <c r="U66" s="66"/>
      <c r="V66" s="58"/>
      <c r="W66" s="120"/>
      <c r="X66" s="201"/>
      <c r="Y66" s="199"/>
    </row>
    <row r="67" spans="1:25" s="61" customFormat="1">
      <c r="A67" s="77">
        <v>59</v>
      </c>
      <c r="B67" s="77"/>
      <c r="C67" s="78"/>
      <c r="D67" s="49"/>
      <c r="E67" s="49"/>
      <c r="F67" s="49"/>
      <c r="G67" s="49"/>
      <c r="H67" s="49"/>
      <c r="I67" s="79"/>
      <c r="J67" s="79"/>
      <c r="K67" s="77"/>
      <c r="L67" s="48"/>
      <c r="M67" s="52"/>
      <c r="N67" s="52"/>
      <c r="O67" s="48"/>
      <c r="P67" s="119"/>
      <c r="Q67" s="52"/>
      <c r="R67" s="48"/>
      <c r="S67" s="52"/>
      <c r="T67" s="66"/>
      <c r="U67" s="66"/>
      <c r="V67" s="58"/>
      <c r="W67" s="120"/>
      <c r="X67" s="201"/>
      <c r="Y67" s="199"/>
    </row>
    <row r="68" spans="1:25" s="61" customFormat="1">
      <c r="A68" s="77">
        <v>60</v>
      </c>
      <c r="B68" s="77"/>
      <c r="C68" s="78"/>
      <c r="D68" s="49"/>
      <c r="E68" s="49"/>
      <c r="F68" s="49"/>
      <c r="G68" s="49"/>
      <c r="H68" s="49"/>
      <c r="I68" s="79"/>
      <c r="J68" s="79"/>
      <c r="K68" s="77"/>
      <c r="L68" s="48"/>
      <c r="M68" s="52"/>
      <c r="N68" s="52"/>
      <c r="O68" s="48"/>
      <c r="P68" s="119"/>
      <c r="Q68" s="52"/>
      <c r="R68" s="48"/>
      <c r="S68" s="52"/>
      <c r="T68" s="66"/>
      <c r="U68" s="66"/>
      <c r="V68" s="58"/>
      <c r="W68" s="120"/>
      <c r="X68" s="201"/>
      <c r="Y68" s="199"/>
    </row>
    <row r="69" spans="1:25" s="61" customFormat="1">
      <c r="A69" s="248">
        <v>61</v>
      </c>
      <c r="B69" s="77"/>
      <c r="C69" s="78"/>
      <c r="D69" s="49"/>
      <c r="E69" s="49"/>
      <c r="F69" s="49"/>
      <c r="G69" s="49"/>
      <c r="H69" s="49"/>
      <c r="I69" s="79"/>
      <c r="J69" s="79"/>
      <c r="K69" s="77"/>
      <c r="L69" s="48"/>
      <c r="M69" s="52"/>
      <c r="N69" s="52"/>
      <c r="O69" s="48"/>
      <c r="P69" s="119"/>
      <c r="Q69" s="52"/>
      <c r="R69" s="48"/>
      <c r="S69" s="52"/>
      <c r="T69" s="66"/>
      <c r="U69" s="66"/>
      <c r="V69" s="58"/>
      <c r="W69" s="120"/>
      <c r="X69" s="201"/>
      <c r="Y69" s="199"/>
    </row>
    <row r="70" spans="1:25" s="61" customFormat="1">
      <c r="A70" s="77">
        <v>62</v>
      </c>
      <c r="B70" s="77"/>
      <c r="C70" s="78"/>
      <c r="D70" s="49"/>
      <c r="E70" s="49"/>
      <c r="F70" s="49"/>
      <c r="G70" s="49"/>
      <c r="H70" s="49"/>
      <c r="I70" s="79"/>
      <c r="J70" s="79"/>
      <c r="K70" s="77"/>
      <c r="L70" s="48"/>
      <c r="M70" s="52"/>
      <c r="N70" s="52"/>
      <c r="O70" s="48"/>
      <c r="P70" s="119"/>
      <c r="Q70" s="52"/>
      <c r="R70" s="48"/>
      <c r="S70" s="52"/>
      <c r="T70" s="66"/>
      <c r="U70" s="66"/>
      <c r="V70" s="58"/>
      <c r="W70" s="120"/>
      <c r="X70" s="201"/>
      <c r="Y70" s="199"/>
    </row>
    <row r="71" spans="1:25" s="61" customFormat="1">
      <c r="A71" s="77">
        <v>63</v>
      </c>
      <c r="B71" s="77"/>
      <c r="C71" s="78"/>
      <c r="D71" s="49"/>
      <c r="E71" s="49"/>
      <c r="F71" s="49"/>
      <c r="G71" s="49"/>
      <c r="H71" s="49"/>
      <c r="I71" s="79"/>
      <c r="J71" s="79"/>
      <c r="K71" s="77"/>
      <c r="L71" s="48"/>
      <c r="M71" s="52"/>
      <c r="N71" s="52"/>
      <c r="O71" s="48"/>
      <c r="P71" s="119"/>
      <c r="Q71" s="52"/>
      <c r="R71" s="48"/>
      <c r="S71" s="52"/>
      <c r="T71" s="66"/>
      <c r="U71" s="66"/>
      <c r="V71" s="58"/>
      <c r="W71" s="120"/>
      <c r="X71" s="201"/>
      <c r="Y71" s="199"/>
    </row>
    <row r="72" spans="1:25" s="61" customFormat="1">
      <c r="A72" s="77">
        <v>64</v>
      </c>
      <c r="B72" s="77"/>
      <c r="C72" s="78"/>
      <c r="D72" s="49"/>
      <c r="E72" s="49"/>
      <c r="F72" s="49"/>
      <c r="G72" s="49"/>
      <c r="H72" s="49"/>
      <c r="I72" s="79"/>
      <c r="J72" s="79"/>
      <c r="K72" s="77"/>
      <c r="L72" s="48"/>
      <c r="M72" s="52"/>
      <c r="N72" s="52"/>
      <c r="O72" s="48"/>
      <c r="P72" s="119"/>
      <c r="Q72" s="52"/>
      <c r="R72" s="48"/>
      <c r="S72" s="52"/>
      <c r="T72" s="66"/>
      <c r="U72" s="66"/>
      <c r="V72" s="58"/>
      <c r="W72" s="120"/>
      <c r="X72" s="201"/>
      <c r="Y72" s="199"/>
    </row>
    <row r="73" spans="1:25" s="61" customFormat="1">
      <c r="A73" s="77">
        <v>65</v>
      </c>
      <c r="B73" s="77"/>
      <c r="C73" s="78"/>
      <c r="D73" s="49"/>
      <c r="E73" s="49"/>
      <c r="F73" s="49"/>
      <c r="G73" s="49"/>
      <c r="H73" s="49"/>
      <c r="I73" s="79"/>
      <c r="J73" s="79"/>
      <c r="K73" s="77"/>
      <c r="L73" s="48"/>
      <c r="M73" s="52"/>
      <c r="N73" s="52"/>
      <c r="O73" s="48"/>
      <c r="P73" s="119"/>
      <c r="Q73" s="52"/>
      <c r="R73" s="48"/>
      <c r="S73" s="52"/>
      <c r="T73" s="66"/>
      <c r="U73" s="66"/>
      <c r="V73" s="58"/>
      <c r="W73" s="120"/>
      <c r="X73" s="201"/>
      <c r="Y73" s="199"/>
    </row>
    <row r="74" spans="1:25" s="61" customFormat="1">
      <c r="A74" s="77">
        <v>66</v>
      </c>
      <c r="B74" s="77"/>
      <c r="C74" s="78"/>
      <c r="D74" s="49"/>
      <c r="E74" s="49"/>
      <c r="F74" s="49"/>
      <c r="G74" s="49"/>
      <c r="H74" s="49"/>
      <c r="I74" s="79"/>
      <c r="J74" s="79"/>
      <c r="K74" s="77"/>
      <c r="L74" s="48"/>
      <c r="M74" s="52"/>
      <c r="N74" s="52"/>
      <c r="O74" s="48"/>
      <c r="P74" s="119"/>
      <c r="Q74" s="52"/>
      <c r="R74" s="48"/>
      <c r="S74" s="52"/>
      <c r="T74" s="66"/>
      <c r="U74" s="66"/>
      <c r="V74" s="58"/>
      <c r="W74" s="120"/>
      <c r="X74" s="201"/>
      <c r="Y74" s="199"/>
    </row>
    <row r="75" spans="1:25" s="61" customFormat="1">
      <c r="A75" s="77">
        <v>67</v>
      </c>
      <c r="B75" s="77"/>
      <c r="C75" s="78"/>
      <c r="D75" s="49"/>
      <c r="E75" s="49"/>
      <c r="F75" s="49"/>
      <c r="G75" s="49"/>
      <c r="H75" s="49"/>
      <c r="I75" s="79"/>
      <c r="J75" s="79"/>
      <c r="K75" s="77"/>
      <c r="L75" s="48"/>
      <c r="M75" s="52"/>
      <c r="N75" s="52"/>
      <c r="O75" s="48"/>
      <c r="P75" s="119"/>
      <c r="Q75" s="52"/>
      <c r="R75" s="48"/>
      <c r="S75" s="52"/>
      <c r="T75" s="66"/>
      <c r="U75" s="66"/>
      <c r="V75" s="58"/>
      <c r="W75" s="120"/>
      <c r="X75" s="201"/>
      <c r="Y75" s="199"/>
    </row>
    <row r="76" spans="1:25" s="61" customFormat="1">
      <c r="A76" s="77">
        <v>68</v>
      </c>
      <c r="B76" s="77"/>
      <c r="C76" s="78"/>
      <c r="D76" s="49"/>
      <c r="E76" s="49"/>
      <c r="F76" s="49"/>
      <c r="G76" s="49"/>
      <c r="H76" s="49"/>
      <c r="I76" s="79"/>
      <c r="J76" s="79"/>
      <c r="K76" s="77"/>
      <c r="L76" s="48"/>
      <c r="M76" s="52"/>
      <c r="N76" s="52"/>
      <c r="O76" s="48"/>
      <c r="P76" s="119"/>
      <c r="Q76" s="52"/>
      <c r="R76" s="48"/>
      <c r="S76" s="52"/>
      <c r="T76" s="66"/>
      <c r="U76" s="66"/>
      <c r="V76" s="58"/>
      <c r="W76" s="120"/>
      <c r="X76" s="201"/>
      <c r="Y76" s="199"/>
    </row>
    <row r="77" spans="1:25" s="61" customFormat="1">
      <c r="A77" s="77">
        <v>69</v>
      </c>
      <c r="B77" s="77"/>
      <c r="C77" s="78"/>
      <c r="D77" s="49"/>
      <c r="E77" s="49"/>
      <c r="F77" s="49"/>
      <c r="G77" s="49"/>
      <c r="H77" s="49"/>
      <c r="I77" s="79"/>
      <c r="J77" s="79"/>
      <c r="K77" s="77"/>
      <c r="L77" s="48"/>
      <c r="M77" s="52"/>
      <c r="N77" s="52"/>
      <c r="O77" s="48"/>
      <c r="P77" s="119"/>
      <c r="Q77" s="52"/>
      <c r="R77" s="48"/>
      <c r="S77" s="52"/>
      <c r="T77" s="66"/>
      <c r="U77" s="66"/>
      <c r="V77" s="58"/>
      <c r="W77" s="120"/>
      <c r="X77" s="201"/>
      <c r="Y77" s="199"/>
    </row>
    <row r="78" spans="1:25" s="61" customFormat="1">
      <c r="A78" s="248">
        <v>70</v>
      </c>
      <c r="B78" s="77"/>
      <c r="C78" s="78"/>
      <c r="D78" s="49"/>
      <c r="E78" s="49"/>
      <c r="F78" s="49"/>
      <c r="G78" s="49"/>
      <c r="H78" s="49"/>
      <c r="I78" s="79"/>
      <c r="J78" s="79"/>
      <c r="K78" s="77"/>
      <c r="L78" s="48"/>
      <c r="M78" s="52"/>
      <c r="N78" s="52"/>
      <c r="O78" s="48"/>
      <c r="P78" s="119"/>
      <c r="Q78" s="52"/>
      <c r="R78" s="48"/>
      <c r="S78" s="52"/>
      <c r="T78" s="66"/>
      <c r="U78" s="66"/>
      <c r="V78" s="58"/>
      <c r="W78" s="120"/>
      <c r="X78" s="201"/>
      <c r="Y78" s="199"/>
    </row>
    <row r="79" spans="1:25" s="61" customFormat="1">
      <c r="A79" s="77">
        <v>71</v>
      </c>
      <c r="B79" s="77"/>
      <c r="C79" s="78"/>
      <c r="D79" s="49"/>
      <c r="E79" s="49"/>
      <c r="F79" s="49"/>
      <c r="G79" s="49"/>
      <c r="H79" s="49"/>
      <c r="I79" s="79"/>
      <c r="J79" s="79"/>
      <c r="K79" s="77"/>
      <c r="L79" s="48"/>
      <c r="M79" s="52"/>
      <c r="N79" s="52"/>
      <c r="O79" s="48"/>
      <c r="P79" s="119"/>
      <c r="Q79" s="52"/>
      <c r="R79" s="48"/>
      <c r="S79" s="52"/>
      <c r="T79" s="66"/>
      <c r="U79" s="66"/>
      <c r="V79" s="58"/>
      <c r="W79" s="120"/>
      <c r="X79" s="201"/>
      <c r="Y79" s="199"/>
    </row>
    <row r="80" spans="1:25" s="61" customFormat="1">
      <c r="A80" s="77">
        <v>72</v>
      </c>
      <c r="B80" s="77"/>
      <c r="C80" s="78"/>
      <c r="D80" s="49"/>
      <c r="E80" s="49"/>
      <c r="F80" s="49"/>
      <c r="G80" s="49"/>
      <c r="H80" s="49"/>
      <c r="I80" s="79"/>
      <c r="J80" s="79"/>
      <c r="K80" s="77"/>
      <c r="L80" s="48"/>
      <c r="M80" s="52"/>
      <c r="N80" s="52"/>
      <c r="O80" s="48"/>
      <c r="P80" s="119"/>
      <c r="Q80" s="52"/>
      <c r="R80" s="48"/>
      <c r="S80" s="52"/>
      <c r="T80" s="66"/>
      <c r="U80" s="66"/>
      <c r="V80" s="58"/>
      <c r="W80" s="120"/>
      <c r="X80" s="201"/>
      <c r="Y80" s="199"/>
    </row>
    <row r="81" spans="1:25" s="61" customFormat="1">
      <c r="A81" s="77">
        <v>73</v>
      </c>
      <c r="B81" s="77"/>
      <c r="C81" s="78"/>
      <c r="D81" s="49"/>
      <c r="E81" s="49"/>
      <c r="F81" s="49"/>
      <c r="G81" s="49"/>
      <c r="H81" s="49"/>
      <c r="I81" s="79"/>
      <c r="J81" s="79"/>
      <c r="K81" s="77"/>
      <c r="L81" s="48"/>
      <c r="M81" s="52"/>
      <c r="N81" s="52"/>
      <c r="O81" s="48"/>
      <c r="P81" s="119"/>
      <c r="Q81" s="52"/>
      <c r="R81" s="48"/>
      <c r="S81" s="52"/>
      <c r="T81" s="66"/>
      <c r="U81" s="66"/>
      <c r="V81" s="58"/>
      <c r="W81" s="120"/>
      <c r="X81" s="201"/>
      <c r="Y81" s="199"/>
    </row>
    <row r="82" spans="1:25" s="61" customFormat="1">
      <c r="A82" s="77">
        <v>74</v>
      </c>
      <c r="B82" s="77"/>
      <c r="C82" s="78"/>
      <c r="D82" s="49"/>
      <c r="E82" s="49"/>
      <c r="F82" s="49"/>
      <c r="G82" s="49"/>
      <c r="H82" s="49"/>
      <c r="I82" s="79"/>
      <c r="J82" s="79"/>
      <c r="K82" s="77"/>
      <c r="L82" s="48"/>
      <c r="M82" s="52"/>
      <c r="N82" s="52"/>
      <c r="O82" s="48"/>
      <c r="P82" s="119"/>
      <c r="Q82" s="52"/>
      <c r="R82" s="48"/>
      <c r="S82" s="52"/>
      <c r="T82" s="66"/>
      <c r="U82" s="66"/>
      <c r="V82" s="58"/>
      <c r="W82" s="120"/>
      <c r="X82" s="201"/>
      <c r="Y82" s="199"/>
    </row>
    <row r="83" spans="1:25" s="61" customFormat="1">
      <c r="A83" s="77">
        <v>75</v>
      </c>
      <c r="B83" s="77"/>
      <c r="C83" s="78"/>
      <c r="D83" s="49"/>
      <c r="E83" s="49"/>
      <c r="F83" s="49"/>
      <c r="G83" s="49"/>
      <c r="H83" s="49"/>
      <c r="I83" s="79"/>
      <c r="J83" s="79"/>
      <c r="K83" s="77"/>
      <c r="L83" s="48"/>
      <c r="M83" s="52"/>
      <c r="N83" s="52"/>
      <c r="O83" s="48"/>
      <c r="P83" s="119"/>
      <c r="Q83" s="52"/>
      <c r="R83" s="48"/>
      <c r="S83" s="52"/>
      <c r="T83" s="66"/>
      <c r="U83" s="66"/>
      <c r="V83" s="58"/>
      <c r="W83" s="120"/>
      <c r="X83" s="201"/>
      <c r="Y83" s="199"/>
    </row>
    <row r="84" spans="1:25" s="61" customFormat="1">
      <c r="A84" s="77">
        <v>76</v>
      </c>
      <c r="B84" s="77"/>
      <c r="C84" s="78"/>
      <c r="D84" s="49"/>
      <c r="E84" s="49"/>
      <c r="F84" s="49"/>
      <c r="G84" s="49"/>
      <c r="H84" s="49"/>
      <c r="I84" s="79"/>
      <c r="J84" s="79"/>
      <c r="K84" s="77"/>
      <c r="L84" s="48"/>
      <c r="M84" s="52"/>
      <c r="N84" s="52"/>
      <c r="O84" s="48"/>
      <c r="P84" s="119"/>
      <c r="Q84" s="52"/>
      <c r="R84" s="48"/>
      <c r="S84" s="52"/>
      <c r="T84" s="66"/>
      <c r="U84" s="66"/>
      <c r="V84" s="58"/>
      <c r="W84" s="120"/>
      <c r="X84" s="201"/>
      <c r="Y84" s="199"/>
    </row>
    <row r="85" spans="1:25" s="61" customFormat="1">
      <c r="A85" s="77">
        <v>77</v>
      </c>
      <c r="B85" s="77"/>
      <c r="C85" s="78"/>
      <c r="D85" s="49"/>
      <c r="E85" s="49"/>
      <c r="F85" s="49"/>
      <c r="G85" s="49"/>
      <c r="H85" s="49"/>
      <c r="I85" s="79"/>
      <c r="J85" s="79"/>
      <c r="K85" s="77"/>
      <c r="L85" s="48"/>
      <c r="M85" s="52"/>
      <c r="N85" s="52"/>
      <c r="O85" s="48"/>
      <c r="P85" s="119"/>
      <c r="Q85" s="52"/>
      <c r="R85" s="48"/>
      <c r="S85" s="52"/>
      <c r="T85" s="66"/>
      <c r="U85" s="66"/>
      <c r="V85" s="58"/>
      <c r="W85" s="120"/>
      <c r="X85" s="201"/>
      <c r="Y85" s="199"/>
    </row>
    <row r="86" spans="1:25" s="61" customFormat="1">
      <c r="A86" s="77">
        <v>78</v>
      </c>
      <c r="B86" s="77"/>
      <c r="C86" s="78"/>
      <c r="D86" s="49"/>
      <c r="E86" s="49"/>
      <c r="F86" s="49"/>
      <c r="G86" s="49"/>
      <c r="H86" s="49"/>
      <c r="I86" s="79"/>
      <c r="J86" s="79"/>
      <c r="K86" s="77"/>
      <c r="L86" s="48"/>
      <c r="M86" s="52"/>
      <c r="N86" s="52"/>
      <c r="O86" s="48"/>
      <c r="P86" s="119"/>
      <c r="Q86" s="52"/>
      <c r="R86" s="48"/>
      <c r="S86" s="52"/>
      <c r="T86" s="66"/>
      <c r="U86" s="66"/>
      <c r="V86" s="58"/>
      <c r="W86" s="120"/>
      <c r="X86" s="201"/>
      <c r="Y86" s="199"/>
    </row>
    <row r="87" spans="1:25" s="61" customFormat="1">
      <c r="A87" s="248">
        <v>79</v>
      </c>
      <c r="B87" s="77"/>
      <c r="C87" s="78"/>
      <c r="D87" s="49"/>
      <c r="E87" s="49"/>
      <c r="F87" s="49"/>
      <c r="G87" s="49"/>
      <c r="H87" s="49"/>
      <c r="I87" s="79"/>
      <c r="J87" s="79"/>
      <c r="K87" s="77"/>
      <c r="L87" s="48"/>
      <c r="M87" s="52"/>
      <c r="N87" s="52"/>
      <c r="O87" s="48"/>
      <c r="P87" s="119"/>
      <c r="Q87" s="52"/>
      <c r="R87" s="48"/>
      <c r="S87" s="52"/>
      <c r="T87" s="66"/>
      <c r="U87" s="66"/>
      <c r="V87" s="58"/>
      <c r="W87" s="120"/>
      <c r="X87" s="201"/>
      <c r="Y87" s="199"/>
    </row>
    <row r="88" spans="1:25" s="61" customFormat="1">
      <c r="A88" s="77">
        <v>80</v>
      </c>
      <c r="B88" s="77"/>
      <c r="C88" s="78"/>
      <c r="D88" s="49"/>
      <c r="E88" s="49"/>
      <c r="F88" s="49"/>
      <c r="G88" s="49"/>
      <c r="H88" s="49"/>
      <c r="I88" s="79"/>
      <c r="J88" s="79"/>
      <c r="K88" s="77"/>
      <c r="L88" s="48"/>
      <c r="M88" s="52"/>
      <c r="N88" s="52"/>
      <c r="O88" s="48"/>
      <c r="P88" s="119"/>
      <c r="Q88" s="52"/>
      <c r="R88" s="48"/>
      <c r="S88" s="52"/>
      <c r="T88" s="66"/>
      <c r="U88" s="66"/>
      <c r="V88" s="58"/>
      <c r="W88" s="120"/>
      <c r="X88" s="201"/>
      <c r="Y88" s="199"/>
    </row>
    <row r="89" spans="1:25" s="61" customFormat="1">
      <c r="A89" s="77">
        <v>81</v>
      </c>
      <c r="B89" s="77"/>
      <c r="C89" s="78"/>
      <c r="D89" s="49"/>
      <c r="E89" s="49"/>
      <c r="F89" s="49"/>
      <c r="G89" s="49"/>
      <c r="H89" s="49"/>
      <c r="I89" s="79"/>
      <c r="J89" s="79"/>
      <c r="K89" s="77"/>
      <c r="L89" s="48"/>
      <c r="M89" s="52"/>
      <c r="N89" s="52"/>
      <c r="O89" s="48"/>
      <c r="P89" s="119"/>
      <c r="Q89" s="52"/>
      <c r="R89" s="48"/>
      <c r="S89" s="52"/>
      <c r="T89" s="66"/>
      <c r="U89" s="66"/>
      <c r="V89" s="58"/>
      <c r="W89" s="120"/>
      <c r="X89" s="201"/>
      <c r="Y89" s="199"/>
    </row>
    <row r="90" spans="1:25" s="61" customFormat="1">
      <c r="A90" s="77">
        <v>82</v>
      </c>
      <c r="B90" s="77"/>
      <c r="C90" s="78"/>
      <c r="D90" s="49"/>
      <c r="E90" s="49"/>
      <c r="F90" s="49"/>
      <c r="G90" s="49"/>
      <c r="H90" s="49"/>
      <c r="I90" s="79"/>
      <c r="J90" s="79"/>
      <c r="K90" s="77"/>
      <c r="L90" s="48"/>
      <c r="M90" s="52"/>
      <c r="N90" s="52"/>
      <c r="O90" s="48"/>
      <c r="P90" s="119"/>
      <c r="Q90" s="52"/>
      <c r="R90" s="48"/>
      <c r="S90" s="52"/>
      <c r="T90" s="66"/>
      <c r="U90" s="66"/>
      <c r="V90" s="58"/>
      <c r="W90" s="120"/>
      <c r="X90" s="201"/>
      <c r="Y90" s="199"/>
    </row>
    <row r="91" spans="1:25" s="61" customFormat="1">
      <c r="A91" s="77">
        <v>83</v>
      </c>
      <c r="B91" s="77"/>
      <c r="C91" s="78"/>
      <c r="D91" s="49"/>
      <c r="E91" s="49"/>
      <c r="F91" s="49"/>
      <c r="G91" s="49"/>
      <c r="H91" s="49"/>
      <c r="I91" s="79"/>
      <c r="J91" s="79"/>
      <c r="K91" s="77"/>
      <c r="L91" s="48"/>
      <c r="M91" s="52"/>
      <c r="N91" s="52"/>
      <c r="O91" s="48"/>
      <c r="P91" s="119"/>
      <c r="Q91" s="52"/>
      <c r="R91" s="48"/>
      <c r="S91" s="52"/>
      <c r="T91" s="66"/>
      <c r="U91" s="66"/>
      <c r="V91" s="58"/>
      <c r="W91" s="120"/>
      <c r="X91" s="201"/>
      <c r="Y91" s="199"/>
    </row>
    <row r="92" spans="1:25" s="61" customFormat="1">
      <c r="A92" s="77">
        <v>84</v>
      </c>
      <c r="B92" s="77"/>
      <c r="C92" s="78"/>
      <c r="D92" s="49"/>
      <c r="E92" s="49"/>
      <c r="F92" s="49"/>
      <c r="G92" s="49"/>
      <c r="H92" s="49"/>
      <c r="I92" s="79"/>
      <c r="J92" s="79"/>
      <c r="K92" s="77"/>
      <c r="L92" s="48"/>
      <c r="M92" s="52"/>
      <c r="N92" s="52"/>
      <c r="O92" s="48"/>
      <c r="P92" s="119"/>
      <c r="Q92" s="52"/>
      <c r="R92" s="48"/>
      <c r="S92" s="52"/>
      <c r="T92" s="66"/>
      <c r="U92" s="66"/>
      <c r="V92" s="58"/>
      <c r="W92" s="120"/>
      <c r="X92" s="201"/>
      <c r="Y92" s="199"/>
    </row>
    <row r="93" spans="1:25" s="61" customFormat="1">
      <c r="A93" s="77">
        <v>85</v>
      </c>
      <c r="B93" s="77"/>
      <c r="C93" s="78"/>
      <c r="D93" s="49"/>
      <c r="E93" s="49"/>
      <c r="F93" s="49"/>
      <c r="G93" s="49"/>
      <c r="H93" s="49"/>
      <c r="I93" s="79"/>
      <c r="J93" s="79"/>
      <c r="K93" s="77"/>
      <c r="L93" s="48"/>
      <c r="M93" s="52"/>
      <c r="N93" s="52"/>
      <c r="O93" s="48"/>
      <c r="P93" s="119"/>
      <c r="Q93" s="52"/>
      <c r="R93" s="48"/>
      <c r="S93" s="52"/>
      <c r="T93" s="66"/>
      <c r="U93" s="66"/>
      <c r="V93" s="58"/>
      <c r="W93" s="120"/>
      <c r="X93" s="201"/>
      <c r="Y93" s="199"/>
    </row>
    <row r="94" spans="1:25" s="61" customFormat="1">
      <c r="A94" s="77">
        <v>86</v>
      </c>
      <c r="B94" s="77"/>
      <c r="C94" s="78"/>
      <c r="D94" s="49"/>
      <c r="E94" s="49"/>
      <c r="F94" s="49"/>
      <c r="G94" s="49"/>
      <c r="H94" s="49"/>
      <c r="I94" s="79"/>
      <c r="J94" s="79"/>
      <c r="K94" s="77"/>
      <c r="L94" s="48"/>
      <c r="M94" s="52"/>
      <c r="N94" s="52"/>
      <c r="O94" s="48"/>
      <c r="P94" s="119"/>
      <c r="Q94" s="52"/>
      <c r="R94" s="48"/>
      <c r="S94" s="52"/>
      <c r="T94" s="66"/>
      <c r="U94" s="66"/>
      <c r="V94" s="58"/>
      <c r="W94" s="120"/>
      <c r="X94" s="201"/>
      <c r="Y94" s="199"/>
    </row>
    <row r="95" spans="1:25" s="61" customFormat="1">
      <c r="A95" s="77">
        <v>87</v>
      </c>
      <c r="B95" s="77"/>
      <c r="C95" s="78"/>
      <c r="D95" s="49"/>
      <c r="E95" s="49"/>
      <c r="F95" s="49"/>
      <c r="G95" s="49"/>
      <c r="H95" s="49"/>
      <c r="I95" s="79"/>
      <c r="J95" s="79"/>
      <c r="K95" s="77"/>
      <c r="L95" s="48"/>
      <c r="M95" s="52"/>
      <c r="N95" s="52"/>
      <c r="O95" s="48"/>
      <c r="P95" s="119"/>
      <c r="Q95" s="52"/>
      <c r="R95" s="48"/>
      <c r="S95" s="52"/>
      <c r="T95" s="66"/>
      <c r="U95" s="66"/>
      <c r="V95" s="58"/>
      <c r="W95" s="120"/>
      <c r="X95" s="201"/>
      <c r="Y95" s="199"/>
    </row>
    <row r="96" spans="1:25" s="61" customFormat="1">
      <c r="A96" s="248">
        <v>88</v>
      </c>
      <c r="B96" s="77"/>
      <c r="C96" s="78"/>
      <c r="D96" s="49"/>
      <c r="E96" s="49"/>
      <c r="F96" s="49"/>
      <c r="G96" s="49"/>
      <c r="H96" s="49"/>
      <c r="I96" s="79"/>
      <c r="J96" s="79"/>
      <c r="K96" s="77"/>
      <c r="L96" s="48"/>
      <c r="M96" s="52"/>
      <c r="N96" s="52"/>
      <c r="O96" s="48"/>
      <c r="P96" s="119"/>
      <c r="Q96" s="52"/>
      <c r="R96" s="48"/>
      <c r="S96" s="52"/>
      <c r="T96" s="66"/>
      <c r="U96" s="66"/>
      <c r="V96" s="58"/>
      <c r="W96" s="120"/>
      <c r="X96" s="201"/>
      <c r="Y96" s="199"/>
    </row>
    <row r="97" spans="1:25" s="61" customFormat="1">
      <c r="A97" s="77">
        <v>89</v>
      </c>
      <c r="B97" s="77"/>
      <c r="C97" s="78"/>
      <c r="D97" s="49"/>
      <c r="E97" s="49"/>
      <c r="F97" s="49"/>
      <c r="G97" s="49"/>
      <c r="H97" s="49"/>
      <c r="I97" s="79"/>
      <c r="J97" s="79"/>
      <c r="K97" s="77"/>
      <c r="L97" s="48"/>
      <c r="M97" s="52"/>
      <c r="N97" s="52"/>
      <c r="O97" s="48"/>
      <c r="P97" s="119"/>
      <c r="Q97" s="52"/>
      <c r="R97" s="48"/>
      <c r="S97" s="52"/>
      <c r="T97" s="66"/>
      <c r="U97" s="66"/>
      <c r="V97" s="58"/>
      <c r="W97" s="120"/>
      <c r="X97" s="201"/>
      <c r="Y97" s="199"/>
    </row>
    <row r="98" spans="1:25" s="61" customFormat="1">
      <c r="A98" s="77">
        <v>90</v>
      </c>
      <c r="B98" s="77"/>
      <c r="C98" s="78"/>
      <c r="D98" s="49"/>
      <c r="E98" s="49"/>
      <c r="F98" s="49"/>
      <c r="G98" s="49"/>
      <c r="H98" s="49"/>
      <c r="I98" s="79"/>
      <c r="J98" s="79"/>
      <c r="K98" s="77"/>
      <c r="L98" s="48"/>
      <c r="M98" s="52"/>
      <c r="N98" s="52"/>
      <c r="O98" s="48"/>
      <c r="P98" s="119"/>
      <c r="Q98" s="52"/>
      <c r="R98" s="48"/>
      <c r="S98" s="52"/>
      <c r="T98" s="66"/>
      <c r="U98" s="66"/>
      <c r="V98" s="58"/>
      <c r="W98" s="120"/>
      <c r="X98" s="201"/>
      <c r="Y98" s="199"/>
    </row>
    <row r="99" spans="1:25" s="61" customFormat="1">
      <c r="A99" s="77">
        <v>91</v>
      </c>
      <c r="B99" s="77"/>
      <c r="C99" s="78"/>
      <c r="D99" s="49"/>
      <c r="E99" s="49"/>
      <c r="F99" s="49"/>
      <c r="G99" s="49"/>
      <c r="H99" s="49"/>
      <c r="I99" s="79"/>
      <c r="J99" s="79"/>
      <c r="K99" s="77"/>
      <c r="L99" s="48"/>
      <c r="M99" s="52"/>
      <c r="N99" s="52"/>
      <c r="O99" s="48"/>
      <c r="P99" s="119"/>
      <c r="Q99" s="52"/>
      <c r="R99" s="48"/>
      <c r="S99" s="52"/>
      <c r="T99" s="66"/>
      <c r="U99" s="66"/>
      <c r="V99" s="58"/>
      <c r="W99" s="120"/>
      <c r="X99" s="201"/>
      <c r="Y99" s="199"/>
    </row>
    <row r="100" spans="1:25" s="61" customForma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84"/>
      <c r="W100" s="85"/>
      <c r="X100" s="76"/>
    </row>
    <row r="101" spans="1:25" s="61" customForma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84"/>
      <c r="W101" s="85"/>
      <c r="X101" s="76"/>
    </row>
    <row r="102" spans="1:25" s="61" customFormat="1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84"/>
      <c r="W102" s="85"/>
      <c r="X102" s="76"/>
    </row>
    <row r="103" spans="1:25" s="61" customFormat="1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84"/>
      <c r="W103" s="85"/>
      <c r="X103" s="76"/>
    </row>
    <row r="104" spans="1:25" s="61" customFormat="1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84"/>
      <c r="W104" s="85"/>
      <c r="X104" s="76"/>
    </row>
    <row r="105" spans="1:25" s="61" customForma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84"/>
      <c r="W105" s="85"/>
      <c r="X105" s="76"/>
    </row>
    <row r="106" spans="1:25" s="61" customForma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84"/>
      <c r="W106" s="85"/>
      <c r="X106" s="76"/>
    </row>
    <row r="107" spans="1:25" s="61" customForma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84"/>
      <c r="W107" s="85"/>
      <c r="X107" s="76"/>
    </row>
    <row r="108" spans="1:25" s="61" customForma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84"/>
      <c r="W108" s="85"/>
      <c r="X108" s="76"/>
    </row>
    <row r="109" spans="1:25" s="61" customForma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84"/>
      <c r="W109" s="85"/>
      <c r="X109" s="76"/>
    </row>
    <row r="110" spans="1: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84"/>
      <c r="W110" s="85"/>
      <c r="X110" s="76"/>
    </row>
    <row r="111" spans="1: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84"/>
      <c r="W111" s="85"/>
      <c r="X111" s="76"/>
    </row>
    <row r="112" spans="1: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84"/>
      <c r="W112" s="85"/>
      <c r="X112" s="76"/>
    </row>
    <row r="113" spans="1:24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84"/>
      <c r="W113" s="85"/>
      <c r="X113" s="76"/>
    </row>
    <row r="114" spans="1:24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84"/>
      <c r="W114" s="85"/>
      <c r="X114" s="76"/>
    </row>
    <row r="115" spans="1:24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84"/>
      <c r="W115" s="85"/>
      <c r="X115" s="76"/>
    </row>
    <row r="116" spans="1:24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84"/>
      <c r="W116" s="85"/>
      <c r="X116" s="76"/>
    </row>
    <row r="117" spans="1:24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84"/>
      <c r="W117" s="85"/>
      <c r="X117" s="76"/>
    </row>
    <row r="118" spans="1:24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84"/>
      <c r="W118" s="85"/>
      <c r="X118" s="76"/>
    </row>
    <row r="119" spans="1:24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84"/>
      <c r="W119" s="85"/>
      <c r="X119" s="76"/>
    </row>
    <row r="120" spans="1:24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84"/>
      <c r="W120" s="85"/>
      <c r="X120" s="76"/>
    </row>
    <row r="121" spans="1:24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84"/>
      <c r="W121" s="85"/>
      <c r="X121" s="76"/>
    </row>
    <row r="122" spans="1:24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84"/>
      <c r="W122" s="85"/>
      <c r="X122" s="76"/>
    </row>
    <row r="123" spans="1:24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84"/>
      <c r="W123" s="85"/>
      <c r="X123" s="76"/>
    </row>
    <row r="124" spans="1:24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84"/>
      <c r="W124" s="85"/>
      <c r="X124" s="76"/>
    </row>
    <row r="125" spans="1:24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84"/>
      <c r="W125" s="85"/>
      <c r="X125" s="76"/>
    </row>
    <row r="126" spans="1:24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84"/>
      <c r="W126" s="85"/>
      <c r="X126" s="76"/>
    </row>
    <row r="127" spans="1:24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84"/>
      <c r="W127" s="85"/>
      <c r="X127" s="76"/>
    </row>
    <row r="128" spans="1:24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84"/>
      <c r="W128" s="85"/>
      <c r="X128" s="76"/>
    </row>
    <row r="129" spans="1:24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84"/>
      <c r="W129" s="85"/>
      <c r="X129" s="76"/>
    </row>
    <row r="130" spans="1:24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84"/>
      <c r="W130" s="85"/>
      <c r="X130" s="76"/>
    </row>
    <row r="131" spans="1:24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</row>
    <row r="132" spans="1:24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</row>
    <row r="133" spans="1:24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</row>
    <row r="134" spans="1:2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</row>
    <row r="135" spans="1:24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</row>
    <row r="136" spans="1:24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</row>
    <row r="137" spans="1:24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</row>
    <row r="138" spans="1:24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</row>
    <row r="139" spans="1:24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</row>
    <row r="140" spans="1:24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</row>
    <row r="141" spans="1:24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</row>
    <row r="142" spans="1:24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</row>
    <row r="143" spans="1:24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</row>
    <row r="144" spans="1:2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</row>
    <row r="145" spans="1:24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</row>
    <row r="146" spans="1:24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</row>
    <row r="147" spans="1:24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</row>
    <row r="148" spans="1:24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</row>
    <row r="149" spans="1:24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</row>
    <row r="150" spans="1:24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</row>
    <row r="151" spans="1:24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</row>
    <row r="152" spans="1:24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</row>
    <row r="153" spans="1:24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</row>
    <row r="154" spans="1:2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</row>
    <row r="155" spans="1:24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</row>
    <row r="156" spans="1:24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</row>
    <row r="157" spans="1:24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</row>
    <row r="158" spans="1:24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</row>
    <row r="159" spans="1:24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</row>
    <row r="160" spans="1:24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</row>
    <row r="161" spans="1:24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</row>
    <row r="162" spans="1:24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</row>
    <row r="163" spans="1:24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</row>
    <row r="164" spans="1:2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</row>
    <row r="165" spans="1:24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</row>
    <row r="166" spans="1:24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</row>
    <row r="167" spans="1:24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</row>
    <row r="168" spans="1:24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</row>
    <row r="169" spans="1:24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</row>
    <row r="170" spans="1:24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</row>
    <row r="171" spans="1:24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</row>
    <row r="172" spans="1:24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</row>
    <row r="173" spans="1:24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</row>
  </sheetData>
  <mergeCells count="20">
    <mergeCell ref="N6:U6"/>
    <mergeCell ref="V6:Y6"/>
    <mergeCell ref="V7:Y7"/>
    <mergeCell ref="T7:U7"/>
    <mergeCell ref="A2:B4"/>
    <mergeCell ref="C2:K2"/>
    <mergeCell ref="C3:K3"/>
    <mergeCell ref="M7:P7"/>
    <mergeCell ref="Q7:S7"/>
    <mergeCell ref="C4:E4"/>
    <mergeCell ref="F4:H4"/>
    <mergeCell ref="L2:Y2"/>
    <mergeCell ref="L3:Y3"/>
    <mergeCell ref="I4:K4"/>
    <mergeCell ref="L4:P4"/>
    <mergeCell ref="Q4:U4"/>
    <mergeCell ref="V4:Y4"/>
    <mergeCell ref="A7:L7"/>
    <mergeCell ref="A6:I6"/>
    <mergeCell ref="J6:M6"/>
  </mergeCells>
  <conditionalFormatting sqref="P9:S9 L9:L32 Q33 D49:E49 D51:E52 R54:U99 D53:G54 D55:H99 G51:H52 S48:U53 F50:F52 T9:U99 P10:P99 S10:S28 X9:XFD29 Z33:XFD33 X34:XFD47 X49:XFD1048576 X48 Z48:XFD48 H21 Q10:R32 S31:S47 X31:XFD32 X30 Z30:XFD30 G9:G28 F24:F32 G49:G50 R33:R47 B29:G32 B33:D33 B9:E28 B49 B50:E50 B54:B99">
    <cfRule type="containsBlanks" dxfId="78" priority="36">
      <formula>LEN(TRIM(B9))=0</formula>
    </cfRule>
  </conditionalFormatting>
  <conditionalFormatting sqref="F34:F38">
    <cfRule type="containsBlanks" dxfId="77" priority="24">
      <formula>LEN(TRIM(F34))=0</formula>
    </cfRule>
  </conditionalFormatting>
  <conditionalFormatting sqref="F40">
    <cfRule type="containsBlanks" dxfId="76" priority="23">
      <formula>LEN(TRIM(F40))=0</formula>
    </cfRule>
  </conditionalFormatting>
  <conditionalFormatting sqref="F41">
    <cfRule type="containsBlanks" dxfId="75" priority="22">
      <formula>LEN(TRIM(F41))=0</formula>
    </cfRule>
  </conditionalFormatting>
  <conditionalFormatting sqref="F43">
    <cfRule type="containsBlanks" dxfId="74" priority="21">
      <formula>LEN(TRIM(F43))=0</formula>
    </cfRule>
  </conditionalFormatting>
  <conditionalFormatting sqref="F44">
    <cfRule type="containsBlanks" dxfId="73" priority="20">
      <formula>LEN(TRIM(F44))=0</formula>
    </cfRule>
  </conditionalFormatting>
  <conditionalFormatting sqref="F45">
    <cfRule type="containsBlanks" dxfId="72" priority="19">
      <formula>LEN(TRIM(F45))=0</formula>
    </cfRule>
  </conditionalFormatting>
  <conditionalFormatting sqref="F47">
    <cfRule type="containsBlanks" dxfId="71" priority="18">
      <formula>LEN(TRIM(F47))=0</formula>
    </cfRule>
  </conditionalFormatting>
  <conditionalFormatting sqref="F46">
    <cfRule type="containsBlanks" dxfId="70" priority="17">
      <formula>LEN(TRIM(F46))=0</formula>
    </cfRule>
  </conditionalFormatting>
  <conditionalFormatting sqref="F48:F49">
    <cfRule type="containsBlanks" dxfId="69" priority="16">
      <formula>LEN(TRIM(F48))=0</formula>
    </cfRule>
  </conditionalFormatting>
  <conditionalFormatting sqref="H13">
    <cfRule type="containsBlanks" dxfId="68" priority="15">
      <formula>LEN(TRIM(H13))=0</formula>
    </cfRule>
  </conditionalFormatting>
  <conditionalFormatting sqref="F9:F13">
    <cfRule type="containsBlanks" dxfId="67" priority="13">
      <formula>LEN(TRIM(F9))=0</formula>
    </cfRule>
  </conditionalFormatting>
  <conditionalFormatting sqref="F15">
    <cfRule type="containsBlanks" dxfId="66" priority="12">
      <formula>LEN(TRIM(F15))=0</formula>
    </cfRule>
  </conditionalFormatting>
  <conditionalFormatting sqref="F16">
    <cfRule type="containsBlanks" dxfId="65" priority="11">
      <formula>LEN(TRIM(F16))=0</formula>
    </cfRule>
  </conditionalFormatting>
  <conditionalFormatting sqref="F18">
    <cfRule type="containsBlanks" dxfId="64" priority="10">
      <formula>LEN(TRIM(F18))=0</formula>
    </cfRule>
  </conditionalFormatting>
  <conditionalFormatting sqref="F19">
    <cfRule type="containsBlanks" dxfId="63" priority="9">
      <formula>LEN(TRIM(F19))=0</formula>
    </cfRule>
  </conditionalFormatting>
  <conditionalFormatting sqref="F20">
    <cfRule type="containsBlanks" dxfId="62" priority="8">
      <formula>LEN(TRIM(F20))=0</formula>
    </cfRule>
  </conditionalFormatting>
  <conditionalFormatting sqref="F22">
    <cfRule type="containsBlanks" dxfId="61" priority="7">
      <formula>LEN(TRIM(F22))=0</formula>
    </cfRule>
  </conditionalFormatting>
  <conditionalFormatting sqref="F21">
    <cfRule type="containsBlanks" dxfId="60" priority="6">
      <formula>LEN(TRIM(F21))=0</formula>
    </cfRule>
  </conditionalFormatting>
  <conditionalFormatting sqref="F23">
    <cfRule type="containsBlanks" dxfId="59" priority="5">
      <formula>LEN(TRIM(F23))=0</formula>
    </cfRule>
  </conditionalFormatting>
  <conditionalFormatting sqref="K19">
    <cfRule type="containsBlanks" dxfId="58" priority="4">
      <formula>LEN(TRIM(K19))=0</formula>
    </cfRule>
  </conditionalFormatting>
  <conditionalFormatting sqref="I16:K16">
    <cfRule type="containsBlanks" dxfId="57" priority="3">
      <formula>LEN(TRIM(I16))=0</formula>
    </cfRule>
  </conditionalFormatting>
  <conditionalFormatting sqref="J31:K31">
    <cfRule type="containsBlanks" dxfId="56" priority="2">
      <formula>LEN(TRIM(J31))=0</formula>
    </cfRule>
  </conditionalFormatting>
  <conditionalFormatting sqref="K32">
    <cfRule type="containsBlanks" dxfId="55" priority="1">
      <formula>LEN(TRIM(K32))=0</formula>
    </cfRule>
  </conditionalFormatting>
  <dataValidations count="1">
    <dataValidation type="list" allowBlank="1" showInputMessage="1" showErrorMessage="1" sqref="R10:R47" xr:uid="{EBBC0067-29E4-427A-A9F3-63478913DA03}">
      <formula1>$J$1:$J$8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D1DA412-C850-4653-8D5E-F454D729AAF0}">
          <x14:formula1>
            <xm:f>Hoja2!$E$1:$E$8</xm:f>
          </x14:formula1>
          <xm:sqref>G49:G99 H21 H55:H99 H51:H52 H13 G9:G32</xm:sqref>
        </x14:dataValidation>
        <x14:dataValidation type="list" allowBlank="1" showInputMessage="1" showErrorMessage="1" xr:uid="{29B5FDD1-8A69-4F2C-9A78-BA8C62C532D8}">
          <x14:formula1>
            <xm:f>Hoja2!$D$1:$D$9</xm:f>
          </x14:formula1>
          <xm:sqref>F43:F99 F40:F41 F9:F13 F15:F16 F18:F32 F34:F38</xm:sqref>
        </x14:dataValidation>
        <x14:dataValidation type="list" allowBlank="1" showInputMessage="1" showErrorMessage="1" xr:uid="{B396268B-0EAB-4506-A2F9-2A12782A68D2}">
          <x14:formula1>
            <xm:f>Hoja2!$C$1:$C$6</xm:f>
          </x14:formula1>
          <xm:sqref>E49:E99 E9:E32</xm:sqref>
        </x14:dataValidation>
        <x14:dataValidation type="list" allowBlank="1" showInputMessage="1" showErrorMessage="1" xr:uid="{19FC43C6-4CA4-4091-AE7F-44AE7249BD96}">
          <x14:formula1>
            <xm:f>Hoja2!$B$1:$B$2</xm:f>
          </x14:formula1>
          <xm:sqref>D49:D99 D9:D32</xm:sqref>
        </x14:dataValidation>
        <x14:dataValidation type="list" allowBlank="1" showInputMessage="1" showErrorMessage="1" xr:uid="{BC2ECBF0-BA12-45F3-A23A-DFBDDED8CACF}">
          <x14:formula1>
            <xm:f>Hoja2!$G$1:$G$2</xm:f>
          </x14:formula1>
          <xm:sqref>L9:L32 L34:L99</xm:sqref>
        </x14:dataValidation>
        <x14:dataValidation type="list" allowBlank="1" showInputMessage="1" showErrorMessage="1" xr:uid="{4EB4AED3-E3BB-4135-921A-DB5F6C6B4B55}">
          <x14:formula1>
            <xm:f>Hoja2!$I$1:$I$8</xm:f>
          </x14:formula1>
          <xm:sqref>R9 R54:R99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2"/>
  <sheetViews>
    <sheetView zoomScale="50" zoomScaleNormal="50" workbookViewId="0">
      <selection activeCell="E29" sqref="E29"/>
    </sheetView>
  </sheetViews>
  <sheetFormatPr baseColWidth="10" defaultColWidth="11.42578125" defaultRowHeight="20.100000000000001" customHeight="1"/>
  <cols>
    <col min="1" max="1" width="12.5703125" style="15" customWidth="1"/>
    <col min="2" max="2" width="46.28515625" style="35" customWidth="1"/>
    <col min="3" max="3" width="27.7109375" style="5" customWidth="1"/>
    <col min="4" max="4" width="29.7109375" style="5" customWidth="1"/>
    <col min="5" max="5" width="27" style="5" customWidth="1"/>
    <col min="6" max="7" width="20.5703125" style="5" customWidth="1"/>
    <col min="8" max="16" width="11.42578125" style="5"/>
    <col min="17" max="17" width="22.7109375" style="5" customWidth="1"/>
    <col min="18" max="18" width="16.5703125" style="5" customWidth="1"/>
    <col min="19" max="19" width="20.85546875" style="5" customWidth="1"/>
    <col min="20" max="20" width="26.7109375" style="5" customWidth="1"/>
    <col min="21" max="16384" width="11.42578125" style="5"/>
  </cols>
  <sheetData>
    <row r="1" spans="1:15" ht="20.100000000000001" customHeight="1">
      <c r="A1" s="309" t="s">
        <v>128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5" ht="20.100000000000001" customHeight="1">
      <c r="A2" s="309" t="s">
        <v>127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1:15" ht="20.100000000000001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5" ht="59.25" customHeight="1" thickBot="1">
      <c r="A4" s="301">
        <v>1</v>
      </c>
      <c r="B4" s="101" t="s">
        <v>4</v>
      </c>
      <c r="C4" s="101" t="s">
        <v>39</v>
      </c>
      <c r="D4" s="101" t="s">
        <v>40</v>
      </c>
      <c r="G4" s="86"/>
      <c r="H4" s="87"/>
      <c r="I4" s="87"/>
      <c r="J4" s="87"/>
      <c r="K4" s="87"/>
      <c r="L4" s="87"/>
      <c r="M4" s="87"/>
      <c r="N4" s="87"/>
      <c r="O4" s="88"/>
    </row>
    <row r="5" spans="1:15" ht="20.100000000000001" customHeight="1">
      <c r="A5" s="302"/>
      <c r="B5" s="100" t="s">
        <v>41</v>
      </c>
      <c r="C5" s="102">
        <v>0</v>
      </c>
      <c r="D5" s="103">
        <f>C5*1/C12</f>
        <v>0</v>
      </c>
      <c r="G5" s="89"/>
      <c r="O5" s="90"/>
    </row>
    <row r="6" spans="1:15" ht="20.100000000000001" customHeight="1">
      <c r="A6" s="302"/>
      <c r="B6" s="97" t="s">
        <v>42</v>
      </c>
      <c r="C6" s="12">
        <v>0</v>
      </c>
      <c r="D6" s="13">
        <f>C6*1/C12</f>
        <v>0</v>
      </c>
      <c r="G6" s="89"/>
      <c r="O6" s="90"/>
    </row>
    <row r="7" spans="1:15" ht="20.100000000000001" customHeight="1">
      <c r="A7" s="302"/>
      <c r="B7" s="97" t="s">
        <v>43</v>
      </c>
      <c r="C7" s="12">
        <v>2</v>
      </c>
      <c r="D7" s="13">
        <f>C7*1/C12</f>
        <v>0.08</v>
      </c>
      <c r="G7" s="89"/>
      <c r="O7" s="90"/>
    </row>
    <row r="8" spans="1:15" ht="20.100000000000001" customHeight="1">
      <c r="A8" s="302"/>
      <c r="B8" s="97" t="s">
        <v>44</v>
      </c>
      <c r="C8" s="12">
        <v>20</v>
      </c>
      <c r="D8" s="13">
        <f>C8*1/C12</f>
        <v>0.8</v>
      </c>
      <c r="G8" s="89"/>
      <c r="O8" s="90"/>
    </row>
    <row r="9" spans="1:15" ht="20.100000000000001" customHeight="1">
      <c r="A9" s="302"/>
      <c r="B9" s="97" t="s">
        <v>45</v>
      </c>
      <c r="C9" s="12">
        <v>7</v>
      </c>
      <c r="D9" s="13">
        <f>C9*1/C12</f>
        <v>0.28000000000000003</v>
      </c>
      <c r="G9" s="89"/>
      <c r="O9" s="90"/>
    </row>
    <row r="10" spans="1:15" ht="20.100000000000001" customHeight="1">
      <c r="A10" s="302"/>
      <c r="B10" s="97" t="s">
        <v>46</v>
      </c>
      <c r="C10" s="12">
        <v>6</v>
      </c>
      <c r="D10" s="13">
        <f>C10*1/C12</f>
        <v>0.24</v>
      </c>
      <c r="G10" s="89"/>
      <c r="O10" s="90"/>
    </row>
    <row r="11" spans="1:15" ht="20.100000000000001" customHeight="1">
      <c r="A11" s="302"/>
      <c r="B11" s="97" t="s">
        <v>47</v>
      </c>
      <c r="C11" s="12">
        <v>1</v>
      </c>
      <c r="D11" s="13">
        <f>C11*1/C12</f>
        <v>0.04</v>
      </c>
      <c r="G11" s="89"/>
      <c r="O11" s="90"/>
    </row>
    <row r="12" spans="1:15" ht="20.100000000000001" customHeight="1" thickBot="1">
      <c r="A12" s="303"/>
      <c r="B12" s="96" t="s">
        <v>48</v>
      </c>
      <c r="C12" s="8">
        <v>25</v>
      </c>
      <c r="D12" s="9">
        <v>1</v>
      </c>
      <c r="G12" s="89"/>
      <c r="O12" s="90"/>
    </row>
    <row r="13" spans="1:15" ht="20.100000000000001" customHeight="1">
      <c r="B13" s="33"/>
      <c r="C13" s="15"/>
      <c r="D13" s="15"/>
      <c r="E13" s="18"/>
      <c r="G13" s="89"/>
      <c r="O13" s="90"/>
    </row>
    <row r="14" spans="1:15" ht="20.100000000000001" customHeight="1" thickBot="1">
      <c r="B14" s="33"/>
      <c r="C14" s="15"/>
      <c r="D14" s="15"/>
      <c r="E14" s="18"/>
      <c r="G14" s="91"/>
      <c r="H14" s="92"/>
      <c r="I14" s="92"/>
      <c r="J14" s="92"/>
      <c r="K14" s="92"/>
      <c r="L14" s="92"/>
      <c r="M14" s="92"/>
      <c r="N14" s="92"/>
      <c r="O14" s="93"/>
    </row>
    <row r="15" spans="1:15" ht="20.100000000000001" customHeight="1">
      <c r="B15" s="33"/>
      <c r="C15" s="15"/>
      <c r="D15" s="15"/>
      <c r="E15" s="18"/>
    </row>
    <row r="16" spans="1:15" ht="29.25" customHeight="1" thickBot="1">
      <c r="A16" s="94"/>
      <c r="B16" s="33"/>
      <c r="C16" s="15"/>
      <c r="D16" s="15"/>
      <c r="E16" s="18"/>
    </row>
    <row r="17" spans="1:15" ht="20.100000000000001" customHeight="1">
      <c r="A17" s="94"/>
      <c r="B17" s="33"/>
      <c r="C17" s="15"/>
      <c r="D17" s="15"/>
      <c r="E17" s="18"/>
      <c r="G17" s="86"/>
      <c r="H17" s="87"/>
      <c r="I17" s="87"/>
      <c r="J17" s="87"/>
      <c r="K17" s="87"/>
      <c r="L17" s="87"/>
      <c r="M17" s="87"/>
      <c r="N17" s="87"/>
      <c r="O17" s="88"/>
    </row>
    <row r="18" spans="1:15" ht="20.100000000000001" customHeight="1">
      <c r="A18" s="94"/>
      <c r="B18" s="33"/>
      <c r="C18" s="15"/>
      <c r="D18" s="15"/>
      <c r="E18" s="18"/>
      <c r="G18" s="89"/>
      <c r="O18" s="90"/>
    </row>
    <row r="19" spans="1:15" ht="20.100000000000001" customHeight="1" thickBot="1">
      <c r="A19" s="94"/>
      <c r="B19" s="34"/>
      <c r="C19" s="10"/>
      <c r="D19" s="10"/>
      <c r="E19" s="11"/>
      <c r="G19" s="89"/>
      <c r="O19" s="90"/>
    </row>
    <row r="20" spans="1:15" ht="37.5" customHeight="1" thickBot="1">
      <c r="A20" s="301">
        <v>2</v>
      </c>
      <c r="B20" s="101" t="s">
        <v>5</v>
      </c>
      <c r="C20" s="101" t="s">
        <v>39</v>
      </c>
      <c r="D20" s="101" t="s">
        <v>40</v>
      </c>
      <c r="G20" s="89"/>
      <c r="O20" s="90"/>
    </row>
    <row r="21" spans="1:15" ht="20.100000000000001" customHeight="1">
      <c r="A21" s="302"/>
      <c r="B21" s="104" t="s">
        <v>24</v>
      </c>
      <c r="C21" s="105">
        <v>16</v>
      </c>
      <c r="D21" s="106">
        <f>C21*1/C23</f>
        <v>0.64</v>
      </c>
      <c r="G21" s="89"/>
      <c r="O21" s="90"/>
    </row>
    <row r="22" spans="1:15" ht="20.100000000000001" customHeight="1">
      <c r="A22" s="302"/>
      <c r="B22" s="97" t="s">
        <v>31</v>
      </c>
      <c r="C22" s="32">
        <v>9</v>
      </c>
      <c r="D22" s="106">
        <f>C22*1/C23</f>
        <v>0.36</v>
      </c>
      <c r="G22" s="89"/>
      <c r="O22" s="90"/>
    </row>
    <row r="23" spans="1:15" ht="20.100000000000001" customHeight="1" thickBot="1">
      <c r="A23" s="303"/>
      <c r="B23" s="98" t="s">
        <v>48</v>
      </c>
      <c r="C23" s="6">
        <v>25</v>
      </c>
      <c r="D23" s="14">
        <v>1</v>
      </c>
      <c r="G23" s="89"/>
      <c r="O23" s="90"/>
    </row>
    <row r="24" spans="1:15" ht="20.100000000000001" customHeight="1">
      <c r="B24" s="33"/>
      <c r="C24" s="15"/>
      <c r="D24" s="15"/>
      <c r="E24" s="18"/>
      <c r="G24" s="89"/>
      <c r="O24" s="90"/>
    </row>
    <row r="25" spans="1:15" ht="20.100000000000001" customHeight="1">
      <c r="B25" s="33"/>
      <c r="C25" s="15"/>
      <c r="D25" s="15"/>
      <c r="E25" s="18"/>
      <c r="G25" s="89"/>
      <c r="O25" s="90"/>
    </row>
    <row r="26" spans="1:15" ht="20.100000000000001" customHeight="1">
      <c r="B26" s="33"/>
      <c r="C26" s="15"/>
      <c r="D26" s="15"/>
      <c r="E26" s="18"/>
      <c r="G26" s="89"/>
      <c r="O26" s="90"/>
    </row>
    <row r="27" spans="1:15" ht="20.100000000000001" customHeight="1" thickBot="1">
      <c r="B27" s="33"/>
      <c r="C27" s="15"/>
      <c r="D27" s="15"/>
      <c r="E27" s="18"/>
      <c r="G27" s="91"/>
      <c r="H27" s="92"/>
      <c r="I27" s="92"/>
      <c r="J27" s="92"/>
      <c r="K27" s="92"/>
      <c r="L27" s="92"/>
      <c r="M27" s="92"/>
      <c r="N27" s="92"/>
      <c r="O27" s="93"/>
    </row>
    <row r="28" spans="1:15" ht="20.100000000000001" customHeight="1">
      <c r="B28" s="33"/>
      <c r="C28" s="15"/>
      <c r="D28" s="15"/>
      <c r="E28" s="18"/>
    </row>
    <row r="29" spans="1:15" ht="20.100000000000001" customHeight="1">
      <c r="A29" s="94"/>
      <c r="B29" s="33"/>
      <c r="C29" s="15"/>
      <c r="D29" s="15"/>
      <c r="E29" s="18"/>
    </row>
    <row r="30" spans="1:15" ht="20.100000000000001" customHeight="1" thickBot="1">
      <c r="A30" s="94"/>
      <c r="B30" s="33"/>
      <c r="C30" s="15"/>
      <c r="D30" s="15"/>
      <c r="E30" s="18"/>
    </row>
    <row r="31" spans="1:15" ht="20.100000000000001" customHeight="1">
      <c r="A31" s="94"/>
      <c r="B31" s="33"/>
      <c r="C31" s="15"/>
      <c r="D31" s="15"/>
      <c r="E31" s="18"/>
      <c r="G31" s="86"/>
      <c r="H31" s="87"/>
      <c r="I31" s="87"/>
      <c r="J31" s="87"/>
      <c r="K31" s="87"/>
      <c r="L31" s="87"/>
      <c r="M31" s="87"/>
      <c r="N31" s="87"/>
      <c r="O31" s="88"/>
    </row>
    <row r="32" spans="1:15" ht="20.100000000000001" customHeight="1" thickBot="1">
      <c r="A32" s="94"/>
      <c r="B32" s="33"/>
      <c r="C32" s="15"/>
      <c r="D32" s="15"/>
      <c r="E32" s="16"/>
      <c r="G32" s="89"/>
      <c r="O32" s="90"/>
    </row>
    <row r="33" spans="1:15" ht="41.25" customHeight="1">
      <c r="A33" s="301">
        <v>3</v>
      </c>
      <c r="B33" s="98" t="s">
        <v>6</v>
      </c>
      <c r="C33" s="7" t="s">
        <v>39</v>
      </c>
      <c r="D33" s="7" t="s">
        <v>40</v>
      </c>
      <c r="G33" s="89"/>
      <c r="O33" s="90"/>
    </row>
    <row r="34" spans="1:15" ht="20.100000000000001" customHeight="1">
      <c r="A34" s="302"/>
      <c r="B34" s="97" t="s">
        <v>25</v>
      </c>
      <c r="C34" s="12">
        <v>25</v>
      </c>
      <c r="D34" s="13">
        <f>C34*1/C39</f>
        <v>1</v>
      </c>
      <c r="G34" s="89"/>
      <c r="O34" s="90"/>
    </row>
    <row r="35" spans="1:15" ht="20.100000000000001" customHeight="1">
      <c r="A35" s="302"/>
      <c r="B35" s="97" t="s">
        <v>49</v>
      </c>
      <c r="C35" s="12">
        <v>0</v>
      </c>
      <c r="D35" s="13">
        <f>C35*1/C39</f>
        <v>0</v>
      </c>
      <c r="G35" s="89"/>
      <c r="O35" s="90"/>
    </row>
    <row r="36" spans="1:15" ht="20.100000000000001" customHeight="1">
      <c r="A36" s="302"/>
      <c r="B36" s="97" t="s">
        <v>50</v>
      </c>
      <c r="C36" s="12">
        <v>0</v>
      </c>
      <c r="D36" s="13">
        <f>C36*1/C39</f>
        <v>0</v>
      </c>
      <c r="G36" s="89"/>
      <c r="O36" s="90"/>
    </row>
    <row r="37" spans="1:15" ht="20.100000000000001" customHeight="1">
      <c r="A37" s="302"/>
      <c r="B37" s="97" t="s">
        <v>51</v>
      </c>
      <c r="C37" s="12">
        <v>0</v>
      </c>
      <c r="D37" s="13">
        <f>C37*1/C39</f>
        <v>0</v>
      </c>
      <c r="G37" s="89"/>
      <c r="O37" s="90"/>
    </row>
    <row r="38" spans="1:15" ht="20.100000000000001" customHeight="1">
      <c r="A38" s="302"/>
      <c r="B38" s="97" t="s">
        <v>52</v>
      </c>
      <c r="C38" s="12">
        <v>0</v>
      </c>
      <c r="D38" s="13">
        <f>C38*1/C39</f>
        <v>0</v>
      </c>
      <c r="G38" s="89"/>
      <c r="O38" s="90"/>
    </row>
    <row r="39" spans="1:15" ht="20.100000000000001" customHeight="1" thickBot="1">
      <c r="A39" s="303"/>
      <c r="B39" s="98" t="s">
        <v>48</v>
      </c>
      <c r="C39" s="6">
        <v>25</v>
      </c>
      <c r="D39" s="14">
        <v>1</v>
      </c>
      <c r="G39" s="89"/>
      <c r="O39" s="90"/>
    </row>
    <row r="40" spans="1:15" ht="20.100000000000001" customHeight="1">
      <c r="C40" s="17"/>
      <c r="D40" s="17"/>
      <c r="E40" s="17"/>
      <c r="G40" s="89"/>
      <c r="O40" s="90"/>
    </row>
    <row r="41" spans="1:15" ht="20.100000000000001" customHeight="1" thickBot="1">
      <c r="C41" s="17"/>
      <c r="D41" s="17"/>
      <c r="E41" s="17"/>
      <c r="G41" s="91"/>
      <c r="H41" s="92"/>
      <c r="I41" s="92"/>
      <c r="J41" s="92"/>
      <c r="K41" s="92"/>
      <c r="L41" s="92"/>
      <c r="M41" s="92"/>
      <c r="N41" s="92"/>
      <c r="O41" s="93"/>
    </row>
    <row r="42" spans="1:15" ht="20.100000000000001" customHeight="1">
      <c r="A42" s="94"/>
      <c r="C42" s="17"/>
      <c r="D42" s="17"/>
      <c r="E42" s="17"/>
    </row>
    <row r="43" spans="1:15" ht="20.100000000000001" customHeight="1">
      <c r="A43" s="94"/>
      <c r="C43" s="17"/>
      <c r="D43" s="17"/>
      <c r="E43" s="17"/>
    </row>
    <row r="44" spans="1:15" ht="20.100000000000001" customHeight="1">
      <c r="A44" s="94"/>
      <c r="C44" s="17"/>
      <c r="D44" s="17"/>
      <c r="E44" s="17"/>
    </row>
    <row r="45" spans="1:15" ht="20.100000000000001" customHeight="1" thickBot="1">
      <c r="A45" s="94"/>
      <c r="C45" s="17"/>
      <c r="D45" s="17"/>
      <c r="E45" s="17"/>
    </row>
    <row r="46" spans="1:15" ht="40.5" customHeight="1" thickBot="1">
      <c r="A46" s="301">
        <v>4</v>
      </c>
      <c r="B46" s="101" t="s">
        <v>7</v>
      </c>
      <c r="C46" s="101" t="s">
        <v>39</v>
      </c>
      <c r="D46" s="101" t="s">
        <v>40</v>
      </c>
      <c r="G46" s="86"/>
      <c r="H46" s="87"/>
      <c r="I46" s="87"/>
      <c r="J46" s="87"/>
      <c r="K46" s="87"/>
      <c r="L46" s="87"/>
      <c r="M46" s="87"/>
      <c r="N46" s="87"/>
      <c r="O46" s="88"/>
    </row>
    <row r="47" spans="1:15" ht="20.100000000000001" customHeight="1">
      <c r="A47" s="302"/>
      <c r="B47" s="100" t="s">
        <v>53</v>
      </c>
      <c r="C47" s="107">
        <v>0</v>
      </c>
      <c r="D47" s="103">
        <f>C47*1/C54</f>
        <v>0</v>
      </c>
      <c r="G47" s="89"/>
      <c r="O47" s="90"/>
    </row>
    <row r="48" spans="1:15" ht="20.100000000000001" customHeight="1">
      <c r="A48" s="302"/>
      <c r="B48" s="97" t="s">
        <v>32</v>
      </c>
      <c r="C48" s="107">
        <v>2</v>
      </c>
      <c r="D48" s="103">
        <f>C48*1/$C$54</f>
        <v>0.08</v>
      </c>
      <c r="G48" s="89"/>
      <c r="O48" s="90"/>
    </row>
    <row r="49" spans="1:15" ht="20.100000000000001" customHeight="1">
      <c r="A49" s="302"/>
      <c r="B49" s="97" t="s">
        <v>54</v>
      </c>
      <c r="C49" s="107">
        <v>0</v>
      </c>
      <c r="D49" s="103">
        <f t="shared" ref="D49:D53" si="0">C49*1/$C$54</f>
        <v>0</v>
      </c>
      <c r="G49" s="89"/>
      <c r="O49" s="90"/>
    </row>
    <row r="50" spans="1:15" ht="20.100000000000001" customHeight="1">
      <c r="A50" s="302"/>
      <c r="B50" s="97" t="s">
        <v>55</v>
      </c>
      <c r="C50" s="107">
        <v>0</v>
      </c>
      <c r="D50" s="103">
        <f t="shared" si="0"/>
        <v>0</v>
      </c>
      <c r="G50" s="89"/>
      <c r="O50" s="90"/>
    </row>
    <row r="51" spans="1:15" ht="20.100000000000001" customHeight="1">
      <c r="A51" s="302"/>
      <c r="B51" s="97" t="s">
        <v>56</v>
      </c>
      <c r="C51" s="107">
        <v>0</v>
      </c>
      <c r="D51" s="103">
        <f t="shared" si="0"/>
        <v>0</v>
      </c>
      <c r="G51" s="89"/>
      <c r="O51" s="90"/>
    </row>
    <row r="52" spans="1:15" ht="20.100000000000001" customHeight="1">
      <c r="A52" s="302"/>
      <c r="B52" s="97" t="s">
        <v>34</v>
      </c>
      <c r="C52" s="107">
        <v>0</v>
      </c>
      <c r="D52" s="103">
        <f t="shared" si="0"/>
        <v>0</v>
      </c>
      <c r="G52" s="89"/>
      <c r="O52" s="90"/>
    </row>
    <row r="53" spans="1:15" ht="20.100000000000001" customHeight="1">
      <c r="A53" s="302"/>
      <c r="B53" s="97" t="s">
        <v>26</v>
      </c>
      <c r="C53" s="107">
        <v>23</v>
      </c>
      <c r="D53" s="103">
        <f t="shared" si="0"/>
        <v>0.92</v>
      </c>
      <c r="G53" s="89"/>
      <c r="O53" s="90"/>
    </row>
    <row r="54" spans="1:15" ht="20.100000000000001" customHeight="1" thickBot="1">
      <c r="A54" s="303"/>
      <c r="B54" s="98" t="s">
        <v>48</v>
      </c>
      <c r="C54" s="6">
        <v>25</v>
      </c>
      <c r="D54" s="14">
        <v>1</v>
      </c>
      <c r="G54" s="89"/>
      <c r="O54" s="90"/>
    </row>
    <row r="55" spans="1:15" ht="20.100000000000001" customHeight="1">
      <c r="C55" s="17"/>
      <c r="D55" s="17"/>
      <c r="E55" s="17"/>
      <c r="G55" s="89"/>
      <c r="O55" s="90"/>
    </row>
    <row r="56" spans="1:15" ht="20.100000000000001" customHeight="1">
      <c r="A56" s="94"/>
      <c r="C56" s="17"/>
      <c r="D56" s="17"/>
      <c r="E56" s="17"/>
      <c r="G56" s="89"/>
      <c r="O56" s="90"/>
    </row>
    <row r="57" spans="1:15" ht="20.100000000000001" customHeight="1" thickBot="1">
      <c r="A57" s="94"/>
      <c r="C57" s="17"/>
      <c r="D57" s="17"/>
      <c r="E57" s="17"/>
      <c r="G57" s="91"/>
      <c r="H57" s="92"/>
      <c r="I57" s="92"/>
      <c r="J57" s="92"/>
      <c r="K57" s="92"/>
      <c r="L57" s="92"/>
      <c r="M57" s="92"/>
      <c r="N57" s="92"/>
      <c r="O57" s="93"/>
    </row>
    <row r="58" spans="1:15" ht="20.100000000000001" customHeight="1">
      <c r="A58" s="94"/>
      <c r="C58" s="17"/>
      <c r="D58" s="17"/>
      <c r="E58" s="17"/>
    </row>
    <row r="59" spans="1:15" ht="20.100000000000001" customHeight="1" thickBot="1">
      <c r="A59" s="94"/>
      <c r="C59" s="17"/>
      <c r="D59" s="17"/>
      <c r="E59" s="17"/>
    </row>
    <row r="60" spans="1:15" ht="39" customHeight="1" thickBot="1">
      <c r="A60" s="301">
        <v>5</v>
      </c>
      <c r="B60" s="101" t="s">
        <v>57</v>
      </c>
      <c r="C60" s="101" t="s">
        <v>39</v>
      </c>
      <c r="D60" s="101" t="s">
        <v>40</v>
      </c>
      <c r="G60" s="86"/>
      <c r="H60" s="87"/>
      <c r="I60" s="87"/>
      <c r="J60" s="87"/>
      <c r="K60" s="87"/>
      <c r="L60" s="87"/>
      <c r="M60" s="87"/>
      <c r="N60" s="87"/>
      <c r="O60" s="88"/>
    </row>
    <row r="61" spans="1:15" ht="20.100000000000001" customHeight="1">
      <c r="A61" s="302"/>
      <c r="B61" s="100" t="s">
        <v>58</v>
      </c>
      <c r="C61" s="105">
        <v>0</v>
      </c>
      <c r="D61" s="103">
        <f>C61*1/C67</f>
        <v>0</v>
      </c>
      <c r="G61" s="89"/>
      <c r="O61" s="90"/>
    </row>
    <row r="62" spans="1:15" ht="20.100000000000001" customHeight="1">
      <c r="A62" s="302"/>
      <c r="B62" s="97" t="s">
        <v>59</v>
      </c>
      <c r="C62" s="32">
        <v>0</v>
      </c>
      <c r="D62" s="13">
        <f>C62*1/C67</f>
        <v>0</v>
      </c>
      <c r="G62" s="89"/>
      <c r="O62" s="90"/>
    </row>
    <row r="63" spans="1:15" ht="20.100000000000001" customHeight="1">
      <c r="A63" s="302"/>
      <c r="B63" s="99" t="s">
        <v>60</v>
      </c>
      <c r="C63" s="32">
        <v>0</v>
      </c>
      <c r="D63" s="43">
        <f>C63*1/C67</f>
        <v>0</v>
      </c>
      <c r="G63" s="89"/>
      <c r="O63" s="90"/>
    </row>
    <row r="64" spans="1:15" ht="20.100000000000001" customHeight="1">
      <c r="A64" s="302"/>
      <c r="B64" s="99" t="s">
        <v>61</v>
      </c>
      <c r="C64" s="32">
        <v>0</v>
      </c>
      <c r="D64" s="43">
        <f>C64*1/C67</f>
        <v>0</v>
      </c>
      <c r="G64" s="89"/>
      <c r="O64" s="90"/>
    </row>
    <row r="65" spans="1:15" ht="20.100000000000001" customHeight="1">
      <c r="A65" s="302"/>
      <c r="B65" s="99" t="s">
        <v>62</v>
      </c>
      <c r="C65" s="32">
        <v>0</v>
      </c>
      <c r="D65" s="43">
        <f>C65/C67</f>
        <v>0</v>
      </c>
      <c r="G65" s="89"/>
      <c r="O65" s="90"/>
    </row>
    <row r="66" spans="1:15" ht="20.100000000000001" customHeight="1">
      <c r="A66" s="302"/>
      <c r="B66" s="97" t="s">
        <v>27</v>
      </c>
      <c r="C66" s="32">
        <v>25</v>
      </c>
      <c r="D66" s="13">
        <f>C66/C67</f>
        <v>1</v>
      </c>
      <c r="G66" s="89"/>
      <c r="O66" s="90"/>
    </row>
    <row r="67" spans="1:15" ht="20.100000000000001" customHeight="1" thickBot="1">
      <c r="A67" s="303"/>
      <c r="B67" s="98" t="s">
        <v>48</v>
      </c>
      <c r="C67" s="6">
        <v>25</v>
      </c>
      <c r="D67" s="14">
        <v>1</v>
      </c>
      <c r="G67" s="89"/>
      <c r="O67" s="90"/>
    </row>
    <row r="68" spans="1:15" ht="30" customHeight="1">
      <c r="A68" s="94"/>
      <c r="C68" s="17"/>
      <c r="D68" s="17"/>
      <c r="E68" s="17"/>
      <c r="G68" s="89"/>
      <c r="O68" s="90"/>
    </row>
    <row r="69" spans="1:15" ht="30" customHeight="1">
      <c r="A69" s="94"/>
      <c r="C69" s="17"/>
      <c r="D69" s="17"/>
      <c r="E69" s="17"/>
      <c r="G69" s="89"/>
      <c r="O69" s="90"/>
    </row>
    <row r="70" spans="1:15" ht="30" customHeight="1" thickBot="1">
      <c r="A70" s="94"/>
      <c r="C70" s="17"/>
      <c r="D70" s="17"/>
      <c r="E70" s="17"/>
      <c r="G70" s="91"/>
      <c r="H70" s="92"/>
      <c r="I70" s="92"/>
      <c r="J70" s="92"/>
      <c r="K70" s="92"/>
      <c r="L70" s="92"/>
      <c r="M70" s="92"/>
      <c r="N70" s="92"/>
      <c r="O70" s="93"/>
    </row>
    <row r="71" spans="1:15" ht="30" customHeight="1">
      <c r="A71" s="94"/>
      <c r="C71" s="17"/>
      <c r="D71" s="17"/>
      <c r="E71" s="17"/>
    </row>
    <row r="72" spans="1:15" ht="30" customHeight="1">
      <c r="A72" s="94"/>
      <c r="C72" s="17"/>
      <c r="D72" s="17"/>
      <c r="E72" s="17"/>
    </row>
    <row r="73" spans="1:15" ht="30" customHeight="1" thickBot="1">
      <c r="A73" s="94"/>
      <c r="C73" s="17"/>
      <c r="D73" s="17"/>
      <c r="E73" s="17"/>
    </row>
    <row r="74" spans="1:15" ht="30" customHeight="1" thickBot="1">
      <c r="A74" s="306">
        <v>6</v>
      </c>
      <c r="B74" s="256" t="s">
        <v>63</v>
      </c>
      <c r="C74" s="101" t="s">
        <v>39</v>
      </c>
      <c r="D74" s="101" t="s">
        <v>40</v>
      </c>
      <c r="G74" s="86"/>
      <c r="H74" s="87"/>
      <c r="I74" s="87"/>
      <c r="J74" s="87"/>
      <c r="K74" s="87"/>
      <c r="L74" s="87"/>
      <c r="M74" s="87"/>
      <c r="N74" s="87"/>
      <c r="O74" s="88"/>
    </row>
    <row r="75" spans="1:15" ht="30" customHeight="1">
      <c r="A75" s="307"/>
      <c r="B75" s="104" t="s">
        <v>64</v>
      </c>
      <c r="C75" s="105">
        <v>7</v>
      </c>
      <c r="D75" s="111">
        <f>C75/$C$81</f>
        <v>0.28000000000000003</v>
      </c>
      <c r="G75" s="89"/>
      <c r="O75" s="90"/>
    </row>
    <row r="76" spans="1:15" ht="30" customHeight="1">
      <c r="A76" s="307"/>
      <c r="B76" s="99" t="s">
        <v>65</v>
      </c>
      <c r="C76" s="32">
        <v>2</v>
      </c>
      <c r="D76" s="111">
        <f>C76/$C$81</f>
        <v>0.08</v>
      </c>
      <c r="G76" s="89"/>
      <c r="O76" s="90"/>
    </row>
    <row r="77" spans="1:15" ht="30" customHeight="1">
      <c r="A77" s="307"/>
      <c r="B77" s="99" t="s">
        <v>28</v>
      </c>
      <c r="C77" s="12">
        <v>2</v>
      </c>
      <c r="D77" s="111">
        <f>C77/$C$81</f>
        <v>0.08</v>
      </c>
      <c r="G77" s="89"/>
      <c r="O77" s="90"/>
    </row>
    <row r="78" spans="1:15" ht="30" customHeight="1">
      <c r="A78" s="307"/>
      <c r="B78" s="99" t="s">
        <v>66</v>
      </c>
      <c r="C78" s="12">
        <v>2</v>
      </c>
      <c r="D78" s="111">
        <f>C78/$C$81</f>
        <v>0.08</v>
      </c>
      <c r="G78" s="89"/>
      <c r="O78" s="90"/>
    </row>
    <row r="79" spans="1:15" ht="30" customHeight="1">
      <c r="A79" s="307"/>
      <c r="B79" s="257" t="s">
        <v>33</v>
      </c>
      <c r="C79" s="213">
        <v>2</v>
      </c>
      <c r="D79" s="214">
        <v>0.08</v>
      </c>
      <c r="G79" s="89"/>
      <c r="O79" s="90"/>
    </row>
    <row r="80" spans="1:15" ht="30" customHeight="1">
      <c r="A80" s="307"/>
      <c r="B80" s="258" t="s">
        <v>35</v>
      </c>
      <c r="C80" s="213">
        <v>2</v>
      </c>
      <c r="D80" s="214">
        <f>C80/$C$81</f>
        <v>0.08</v>
      </c>
      <c r="G80" s="91"/>
      <c r="H80" s="92"/>
      <c r="I80" s="92"/>
      <c r="J80" s="92"/>
      <c r="K80" s="92"/>
      <c r="L80" s="92"/>
      <c r="M80" s="92"/>
      <c r="N80" s="92"/>
      <c r="O80" s="93"/>
    </row>
    <row r="81" spans="1:15" ht="28.5" customHeight="1">
      <c r="A81" s="307"/>
      <c r="B81" s="98" t="s">
        <v>48</v>
      </c>
      <c r="C81" s="6">
        <v>25</v>
      </c>
      <c r="D81" s="144">
        <f>SUM(D75:D80)</f>
        <v>0.67999999999999994</v>
      </c>
    </row>
    <row r="82" spans="1:15" ht="20.100000000000001" customHeight="1">
      <c r="A82" s="308"/>
      <c r="B82" s="33"/>
      <c r="C82" s="15"/>
      <c r="D82" s="15"/>
    </row>
    <row r="83" spans="1:15" ht="20.100000000000001" customHeight="1" thickBot="1">
      <c r="B83" s="33"/>
      <c r="C83" s="15"/>
      <c r="D83" s="15"/>
      <c r="E83" s="18"/>
    </row>
    <row r="84" spans="1:15" ht="31.5" customHeight="1" thickBot="1">
      <c r="A84" s="306">
        <v>7</v>
      </c>
      <c r="B84" s="101" t="s">
        <v>144</v>
      </c>
      <c r="C84" s="101" t="s">
        <v>39</v>
      </c>
      <c r="D84" s="101" t="s">
        <v>40</v>
      </c>
      <c r="E84" s="18"/>
    </row>
    <row r="85" spans="1:15" ht="39" customHeight="1">
      <c r="A85" s="307"/>
      <c r="B85" s="104" t="s">
        <v>145</v>
      </c>
      <c r="C85" s="105">
        <v>6</v>
      </c>
      <c r="D85" s="13">
        <f>C85/$C$89</f>
        <v>0.24</v>
      </c>
      <c r="E85" s="18"/>
      <c r="G85" s="86"/>
      <c r="H85" s="87"/>
      <c r="I85" s="87"/>
      <c r="J85" s="87"/>
      <c r="K85" s="87"/>
      <c r="L85" s="87"/>
      <c r="M85" s="87"/>
      <c r="N85" s="87"/>
      <c r="O85" s="88"/>
    </row>
    <row r="86" spans="1:15" ht="20.100000000000001" customHeight="1">
      <c r="A86" s="307"/>
      <c r="B86" s="99" t="s">
        <v>146</v>
      </c>
      <c r="C86" s="32">
        <v>0</v>
      </c>
      <c r="D86" s="13">
        <f>C86/$C$89</f>
        <v>0</v>
      </c>
      <c r="E86" s="18"/>
      <c r="G86" s="89"/>
      <c r="O86" s="90"/>
    </row>
    <row r="87" spans="1:15" ht="20.100000000000001" customHeight="1">
      <c r="A87" s="307"/>
      <c r="B87" s="99" t="s">
        <v>147</v>
      </c>
      <c r="C87" s="32">
        <v>14</v>
      </c>
      <c r="D87" s="13">
        <f>C87/$C$89</f>
        <v>0.56000000000000005</v>
      </c>
      <c r="E87" s="18"/>
      <c r="G87" s="89"/>
      <c r="O87" s="90"/>
    </row>
    <row r="88" spans="1:15" ht="20.100000000000001" customHeight="1">
      <c r="A88" s="307"/>
      <c r="B88" s="99" t="s">
        <v>148</v>
      </c>
      <c r="C88" s="12">
        <v>0</v>
      </c>
      <c r="D88" s="13">
        <f>C88/$C$89</f>
        <v>0</v>
      </c>
      <c r="E88" s="18"/>
      <c r="G88" s="89"/>
      <c r="O88" s="90"/>
    </row>
    <row r="89" spans="1:15" ht="20.100000000000001" customHeight="1" thickBot="1">
      <c r="A89" s="308"/>
      <c r="B89" s="98" t="s">
        <v>48</v>
      </c>
      <c r="C89" s="6">
        <v>25</v>
      </c>
      <c r="D89" s="144">
        <f>SUM(D85:D88)</f>
        <v>0.8</v>
      </c>
      <c r="E89" s="18"/>
      <c r="G89" s="89"/>
      <c r="O89" s="90"/>
    </row>
    <row r="90" spans="1:15" ht="27" customHeight="1">
      <c r="A90" s="255"/>
      <c r="C90" s="17"/>
      <c r="D90" s="17"/>
      <c r="E90" s="17"/>
    </row>
    <row r="91" spans="1:15" ht="27" customHeight="1">
      <c r="A91" s="255"/>
      <c r="C91" s="17"/>
      <c r="D91" s="17"/>
      <c r="E91" s="17"/>
    </row>
    <row r="92" spans="1:15" ht="27" customHeight="1">
      <c r="A92" s="255"/>
      <c r="C92" s="17"/>
      <c r="D92" s="17"/>
      <c r="E92" s="17"/>
    </row>
    <row r="93" spans="1:15" ht="27" customHeight="1">
      <c r="A93" s="255"/>
      <c r="C93" s="17"/>
      <c r="D93" s="17"/>
      <c r="E93" s="17"/>
    </row>
    <row r="94" spans="1:15" ht="27" customHeight="1">
      <c r="A94" s="255"/>
      <c r="C94" s="17"/>
      <c r="D94" s="17"/>
      <c r="E94" s="17"/>
    </row>
    <row r="95" spans="1:15" ht="27" customHeight="1">
      <c r="A95" s="255"/>
      <c r="C95" s="17"/>
      <c r="D95" s="17"/>
      <c r="E95" s="17"/>
    </row>
    <row r="96" spans="1:15" ht="27" customHeight="1">
      <c r="A96" s="255"/>
      <c r="C96" s="17"/>
      <c r="D96" s="17"/>
      <c r="E96" s="17"/>
    </row>
    <row r="97" spans="1:5" ht="27" customHeight="1" thickBot="1">
      <c r="A97" s="255"/>
      <c r="C97" s="17"/>
      <c r="D97" s="17"/>
      <c r="E97" s="17"/>
    </row>
    <row r="98" spans="1:5" ht="30" customHeight="1" thickBot="1">
      <c r="A98" s="306">
        <v>8</v>
      </c>
      <c r="B98" s="304" t="s">
        <v>67</v>
      </c>
      <c r="C98" s="305"/>
      <c r="D98" s="17"/>
      <c r="E98" s="17"/>
    </row>
    <row r="99" spans="1:5" ht="42.75" customHeight="1" thickBot="1">
      <c r="A99" s="307"/>
      <c r="B99" s="256" t="s">
        <v>68</v>
      </c>
      <c r="C99" s="113">
        <f>C101/C100</f>
        <v>0.73134328358208955</v>
      </c>
      <c r="D99" s="108"/>
      <c r="E99" s="17"/>
    </row>
    <row r="100" spans="1:5" ht="30" customHeight="1">
      <c r="A100" s="307"/>
      <c r="B100" s="100" t="s">
        <v>69</v>
      </c>
      <c r="C100" s="102">
        <v>603</v>
      </c>
      <c r="D100" s="4"/>
      <c r="E100" s="4"/>
    </row>
    <row r="101" spans="1:5" ht="51.75" customHeight="1" thickBot="1">
      <c r="A101" s="307"/>
      <c r="B101" s="112" t="s">
        <v>70</v>
      </c>
      <c r="C101" s="115">
        <v>441</v>
      </c>
      <c r="D101" s="4"/>
      <c r="E101" s="17"/>
    </row>
    <row r="102" spans="1:5" ht="46.5" customHeight="1" thickBot="1">
      <c r="A102" s="307"/>
      <c r="B102" s="256" t="s">
        <v>71</v>
      </c>
      <c r="C102" s="113">
        <f>C104/C103</f>
        <v>0.92</v>
      </c>
      <c r="D102" s="108"/>
      <c r="E102" s="19"/>
    </row>
    <row r="103" spans="1:5" ht="30" customHeight="1">
      <c r="A103" s="307"/>
      <c r="B103" s="114" t="s">
        <v>72</v>
      </c>
      <c r="C103" s="102">
        <v>25</v>
      </c>
      <c r="D103" s="4"/>
      <c r="E103" s="17"/>
    </row>
    <row r="104" spans="1:5" ht="48" customHeight="1">
      <c r="A104" s="307"/>
      <c r="B104" s="97" t="s">
        <v>73</v>
      </c>
      <c r="C104" s="20">
        <v>23</v>
      </c>
      <c r="D104" s="4"/>
      <c r="E104" s="17"/>
    </row>
    <row r="105" spans="1:5" ht="51.75" customHeight="1" thickBot="1">
      <c r="A105" s="308"/>
      <c r="B105" s="5"/>
      <c r="D105" s="109"/>
      <c r="E105" s="17"/>
    </row>
    <row r="106" spans="1:5" ht="55.5" customHeight="1" thickBot="1">
      <c r="B106" s="304" t="s">
        <v>74</v>
      </c>
      <c r="C106" s="305"/>
      <c r="D106" s="109"/>
      <c r="E106" s="21"/>
    </row>
    <row r="107" spans="1:5" ht="55.5" customHeight="1">
      <c r="A107" s="306">
        <v>9</v>
      </c>
      <c r="B107" s="96" t="s">
        <v>75</v>
      </c>
      <c r="C107" s="110">
        <f>C109/C108</f>
        <v>0.82113821138211385</v>
      </c>
      <c r="D107" s="109"/>
      <c r="E107" s="21"/>
    </row>
    <row r="108" spans="1:5" ht="55.5" customHeight="1">
      <c r="A108" s="307"/>
      <c r="B108" s="97" t="s">
        <v>76</v>
      </c>
      <c r="C108" s="12">
        <v>123</v>
      </c>
      <c r="D108" s="109"/>
      <c r="E108" s="21"/>
    </row>
    <row r="109" spans="1:5" ht="55.5" customHeight="1">
      <c r="A109" s="307"/>
      <c r="B109" s="97" t="s">
        <v>77</v>
      </c>
      <c r="C109" s="12">
        <v>101</v>
      </c>
      <c r="D109" s="109"/>
      <c r="E109" s="21"/>
    </row>
    <row r="110" spans="1:5" ht="55.5" customHeight="1">
      <c r="A110" s="307"/>
      <c r="B110" s="98" t="s">
        <v>71</v>
      </c>
      <c r="C110" s="116">
        <f>(C111-C112)/C111</f>
        <v>0.68</v>
      </c>
      <c r="D110" s="109"/>
      <c r="E110" s="21"/>
    </row>
    <row r="111" spans="1:5" ht="55.5" customHeight="1">
      <c r="A111" s="307"/>
      <c r="B111" s="112" t="s">
        <v>72</v>
      </c>
      <c r="C111" s="12">
        <v>25</v>
      </c>
      <c r="D111" s="109"/>
      <c r="E111" s="21"/>
    </row>
    <row r="112" spans="1:5" ht="55.5" customHeight="1">
      <c r="A112" s="307"/>
      <c r="B112" s="97" t="s">
        <v>78</v>
      </c>
      <c r="C112" s="20">
        <v>8</v>
      </c>
      <c r="D112" s="109"/>
      <c r="E112" s="21"/>
    </row>
    <row r="113" spans="1:20" ht="55.5" customHeight="1">
      <c r="A113" s="307"/>
      <c r="B113" s="98" t="s">
        <v>79</v>
      </c>
      <c r="C113" s="117">
        <v>1</v>
      </c>
      <c r="D113" s="109"/>
      <c r="E113" s="21"/>
    </row>
    <row r="114" spans="1:20" ht="55.5" customHeight="1">
      <c r="A114" s="307"/>
      <c r="B114" s="97" t="s">
        <v>80</v>
      </c>
      <c r="C114" s="12">
        <v>0</v>
      </c>
      <c r="D114" s="17"/>
      <c r="E114" s="21"/>
    </row>
    <row r="115" spans="1:20" ht="30" customHeight="1">
      <c r="A115" s="307"/>
      <c r="B115" s="97" t="s">
        <v>81</v>
      </c>
      <c r="C115" s="12">
        <v>25</v>
      </c>
      <c r="D115" s="16"/>
      <c r="E115" s="17"/>
    </row>
    <row r="116" spans="1:20" ht="30" customHeight="1">
      <c r="A116" s="308"/>
      <c r="D116" s="4"/>
      <c r="E116" s="17"/>
    </row>
    <row r="117" spans="1:20" ht="30" customHeight="1">
      <c r="A117" s="94"/>
      <c r="D117" s="4"/>
      <c r="E117" s="17"/>
      <c r="F117" s="145"/>
      <c r="G117" s="146"/>
    </row>
    <row r="118" spans="1:20" ht="45" customHeight="1">
      <c r="E118" s="17"/>
      <c r="F118" s="40" t="s">
        <v>82</v>
      </c>
      <c r="G118" s="40" t="s">
        <v>82</v>
      </c>
    </row>
    <row r="119" spans="1:20" s="36" customFormat="1" ht="20.25">
      <c r="A119" s="15"/>
      <c r="B119" s="147"/>
      <c r="C119" s="39"/>
      <c r="D119" s="39"/>
      <c r="E119" s="39"/>
      <c r="F119" s="40"/>
      <c r="G119" s="40"/>
      <c r="L119" s="89"/>
      <c r="M119" s="5"/>
      <c r="N119" s="5"/>
      <c r="O119" s="5"/>
      <c r="P119" s="5"/>
      <c r="Q119" s="5"/>
      <c r="R119" s="5"/>
      <c r="S119" s="5"/>
      <c r="T119" s="90"/>
    </row>
    <row r="120" spans="1:20" s="36" customFormat="1" ht="52.5" customHeight="1" thickBot="1">
      <c r="A120" s="15"/>
      <c r="B120" s="318" t="s">
        <v>83</v>
      </c>
      <c r="C120" s="320" t="s">
        <v>84</v>
      </c>
      <c r="D120" s="320" t="s">
        <v>85</v>
      </c>
      <c r="E120" s="311" t="s">
        <v>86</v>
      </c>
      <c r="F120" s="311" t="s">
        <v>87</v>
      </c>
      <c r="G120" s="313" t="s">
        <v>88</v>
      </c>
      <c r="L120" s="91"/>
      <c r="M120" s="92"/>
      <c r="N120" s="92"/>
      <c r="O120" s="92"/>
      <c r="P120" s="92"/>
      <c r="Q120" s="92"/>
      <c r="R120" s="92"/>
      <c r="S120" s="92"/>
      <c r="T120" s="93"/>
    </row>
    <row r="121" spans="1:20" s="36" customFormat="1" ht="12.75" customHeight="1">
      <c r="A121" s="315">
        <v>10</v>
      </c>
      <c r="B121" s="319"/>
      <c r="C121" s="320"/>
      <c r="D121" s="320"/>
      <c r="E121" s="312"/>
      <c r="F121" s="312"/>
      <c r="G121" s="314"/>
    </row>
    <row r="122" spans="1:20" ht="62.25" customHeight="1">
      <c r="A122" s="316"/>
      <c r="B122" s="118" t="s">
        <v>89</v>
      </c>
      <c r="C122" s="37">
        <v>37</v>
      </c>
      <c r="D122" s="37">
        <v>2</v>
      </c>
      <c r="E122" s="37"/>
      <c r="F122" s="38"/>
      <c r="G122" s="38"/>
    </row>
    <row r="123" spans="1:20" ht="76.5" customHeight="1">
      <c r="A123" s="316"/>
      <c r="B123" s="118" t="s">
        <v>90</v>
      </c>
      <c r="C123" s="37">
        <v>36</v>
      </c>
      <c r="D123" s="37">
        <v>3</v>
      </c>
      <c r="E123" s="37"/>
      <c r="F123" s="38"/>
      <c r="G123" s="38"/>
    </row>
    <row r="124" spans="1:20" ht="112.5" customHeight="1">
      <c r="A124" s="316"/>
      <c r="B124" s="118" t="s">
        <v>91</v>
      </c>
      <c r="C124" s="37">
        <v>36</v>
      </c>
      <c r="D124" s="37">
        <v>2</v>
      </c>
      <c r="E124" s="37">
        <v>1</v>
      </c>
      <c r="F124" s="38"/>
      <c r="G124" s="38"/>
    </row>
    <row r="125" spans="1:20" ht="96.75" customHeight="1">
      <c r="A125" s="316"/>
      <c r="B125" s="118" t="s">
        <v>92</v>
      </c>
      <c r="C125" s="37">
        <v>38</v>
      </c>
      <c r="D125" s="37">
        <v>1</v>
      </c>
      <c r="E125" s="148"/>
      <c r="F125" s="149"/>
      <c r="G125" s="149"/>
    </row>
    <row r="126" spans="1:20" ht="96.75" customHeight="1">
      <c r="A126" s="316"/>
      <c r="B126" s="151" t="s">
        <v>93</v>
      </c>
      <c r="C126" s="148">
        <v>36</v>
      </c>
      <c r="D126" s="150">
        <v>3</v>
      </c>
      <c r="E126" s="215"/>
      <c r="F126" s="216"/>
      <c r="G126" s="216"/>
    </row>
    <row r="127" spans="1:20" ht="90" customHeight="1">
      <c r="A127" s="316"/>
      <c r="B127" s="153"/>
      <c r="C127" s="152"/>
      <c r="D127" s="152"/>
      <c r="E127" s="39"/>
      <c r="F127" s="40"/>
      <c r="G127" s="40"/>
    </row>
    <row r="128" spans="1:20" ht="20.25">
      <c r="A128" s="316"/>
      <c r="B128" s="147"/>
      <c r="C128" s="39"/>
      <c r="D128" s="39"/>
      <c r="E128" s="39"/>
      <c r="F128" s="40"/>
      <c r="G128" s="40"/>
    </row>
    <row r="129" spans="1:7" ht="50.25" customHeight="1" thickBot="1">
      <c r="A129" s="317"/>
      <c r="E129" s="39"/>
      <c r="F129" s="40" t="s">
        <v>82</v>
      </c>
      <c r="G129" s="40" t="s">
        <v>82</v>
      </c>
    </row>
    <row r="130" spans="1:7" s="254" customFormat="1" ht="20.100000000000001" customHeight="1">
      <c r="A130" s="259"/>
      <c r="B130" s="260"/>
      <c r="C130" s="261"/>
      <c r="D130" s="261"/>
    </row>
    <row r="131" spans="1:7" s="254" customFormat="1" ht="20.100000000000001" customHeight="1">
      <c r="A131" s="259"/>
      <c r="B131" s="260"/>
      <c r="C131" s="261"/>
      <c r="D131" s="261"/>
    </row>
    <row r="132" spans="1:7" ht="85.5" customHeight="1"/>
  </sheetData>
  <sortState ref="B75:D80">
    <sortCondition descending="1" ref="C75:C80"/>
  </sortState>
  <mergeCells count="20">
    <mergeCell ref="A107:A116"/>
    <mergeCell ref="B98:C98"/>
    <mergeCell ref="E120:E121"/>
    <mergeCell ref="F120:F121"/>
    <mergeCell ref="G120:G121"/>
    <mergeCell ref="A121:A129"/>
    <mergeCell ref="B120:B121"/>
    <mergeCell ref="C120:C121"/>
    <mergeCell ref="D120:D121"/>
    <mergeCell ref="A1:N1"/>
    <mergeCell ref="A2:N2"/>
    <mergeCell ref="A4:A12"/>
    <mergeCell ref="A20:A23"/>
    <mergeCell ref="A33:A39"/>
    <mergeCell ref="A46:A54"/>
    <mergeCell ref="A60:A67"/>
    <mergeCell ref="B106:C106"/>
    <mergeCell ref="A74:A82"/>
    <mergeCell ref="A84:A89"/>
    <mergeCell ref="A98:A105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zoomScale="70" zoomScaleNormal="70" workbookViewId="0">
      <selection activeCell="A5" sqref="A5:L5"/>
    </sheetView>
  </sheetViews>
  <sheetFormatPr baseColWidth="10" defaultColWidth="9.140625" defaultRowHeight="15"/>
  <cols>
    <col min="1" max="1" width="27.42578125" style="23" customWidth="1"/>
    <col min="2" max="9" width="13.85546875" style="23" customWidth="1"/>
    <col min="10" max="10" width="13.5703125" style="23" customWidth="1"/>
    <col min="11" max="11" width="14.28515625" style="23" customWidth="1"/>
    <col min="12" max="12" width="32.7109375" style="23" customWidth="1"/>
    <col min="13" max="13" width="9.140625" style="23"/>
    <col min="14" max="14" width="16.140625" style="23" customWidth="1"/>
    <col min="15" max="16384" width="9.140625" style="23"/>
  </cols>
  <sheetData>
    <row r="1" spans="1:15">
      <c r="A1" s="309" t="s">
        <v>128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5">
      <c r="A2" s="309" t="s">
        <v>127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1:15" ht="18.7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5" ht="18.75" customHeight="1">
      <c r="A4" s="325" t="s">
        <v>149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7"/>
    </row>
    <row r="5" spans="1:15" ht="84" customHeight="1">
      <c r="A5" s="328" t="s">
        <v>150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30"/>
    </row>
    <row r="6" spans="1:15" s="28" customFormat="1" ht="31.5">
      <c r="A6" s="24" t="s">
        <v>94</v>
      </c>
      <c r="B6" s="262" t="s">
        <v>151</v>
      </c>
      <c r="C6" s="262" t="s">
        <v>152</v>
      </c>
      <c r="D6" s="262" t="s">
        <v>153</v>
      </c>
      <c r="E6" s="262" t="s">
        <v>154</v>
      </c>
      <c r="F6" s="262" t="s">
        <v>155</v>
      </c>
      <c r="G6" s="262" t="s">
        <v>156</v>
      </c>
      <c r="H6" s="262" t="s">
        <v>157</v>
      </c>
      <c r="I6" s="262" t="s">
        <v>158</v>
      </c>
      <c r="J6" s="26" t="s">
        <v>95</v>
      </c>
      <c r="K6" s="27" t="s">
        <v>96</v>
      </c>
      <c r="L6" s="25" t="s">
        <v>97</v>
      </c>
    </row>
    <row r="7" spans="1:15" s="28" customFormat="1" ht="69" customHeight="1">
      <c r="A7" s="29" t="s">
        <v>161</v>
      </c>
      <c r="B7" s="30"/>
      <c r="C7" s="30"/>
      <c r="D7" s="30"/>
      <c r="E7" s="30"/>
      <c r="F7" s="30"/>
      <c r="G7" s="30"/>
      <c r="H7" s="30"/>
      <c r="I7" s="30"/>
      <c r="J7" s="31">
        <f>SUM(B7:I7)/8</f>
        <v>0</v>
      </c>
      <c r="K7" s="321">
        <f>SUM(J7:J8)/2</f>
        <v>0</v>
      </c>
      <c r="L7" s="31"/>
    </row>
    <row r="8" spans="1:15" s="28" customFormat="1" ht="60" customHeight="1">
      <c r="A8" s="29" t="s">
        <v>162</v>
      </c>
      <c r="B8" s="30"/>
      <c r="C8" s="30"/>
      <c r="D8" s="30"/>
      <c r="E8" s="30"/>
      <c r="F8" s="30"/>
      <c r="G8" s="30"/>
      <c r="H8" s="30"/>
      <c r="I8" s="30"/>
      <c r="J8" s="31">
        <f>SUM(B8:I8)/8</f>
        <v>0</v>
      </c>
      <c r="K8" s="322"/>
      <c r="L8" s="31"/>
      <c r="N8" s="41" t="s">
        <v>94</v>
      </c>
      <c r="O8" s="42">
        <f>K7</f>
        <v>0</v>
      </c>
    </row>
    <row r="9" spans="1:15" s="28" customFormat="1" ht="31.5">
      <c r="A9" s="24" t="s">
        <v>98</v>
      </c>
      <c r="B9" s="45"/>
      <c r="C9" s="45"/>
      <c r="D9" s="45"/>
      <c r="E9" s="45"/>
      <c r="F9" s="45"/>
      <c r="G9" s="45"/>
      <c r="H9" s="45"/>
      <c r="I9" s="45"/>
      <c r="J9" s="31" t="s">
        <v>95</v>
      </c>
      <c r="K9" s="27" t="s">
        <v>96</v>
      </c>
      <c r="L9" s="25" t="s">
        <v>97</v>
      </c>
      <c r="N9" s="41" t="s">
        <v>98</v>
      </c>
      <c r="O9" s="154">
        <v>0</v>
      </c>
    </row>
    <row r="10" spans="1:15" s="28" customFormat="1" ht="102" customHeight="1">
      <c r="A10" s="29" t="s">
        <v>163</v>
      </c>
      <c r="B10" s="30"/>
      <c r="C10" s="30"/>
      <c r="D10" s="30"/>
      <c r="E10" s="30"/>
      <c r="F10" s="30"/>
      <c r="G10" s="30"/>
      <c r="H10" s="30"/>
      <c r="I10" s="30"/>
      <c r="J10" s="31">
        <f>SUM(B10:I10)/8</f>
        <v>0</v>
      </c>
      <c r="K10" s="331">
        <v>4.5</v>
      </c>
      <c r="L10" s="31"/>
      <c r="N10" s="41" t="s">
        <v>99</v>
      </c>
      <c r="O10" s="42">
        <f>K14</f>
        <v>0</v>
      </c>
    </row>
    <row r="11" spans="1:15" s="28" customFormat="1" ht="63" customHeight="1">
      <c r="A11" s="29" t="s">
        <v>164</v>
      </c>
      <c r="B11" s="30"/>
      <c r="C11" s="30"/>
      <c r="D11" s="30"/>
      <c r="E11" s="30"/>
      <c r="F11" s="30"/>
      <c r="G11" s="30"/>
      <c r="H11" s="30"/>
      <c r="I11" s="30"/>
      <c r="J11" s="31">
        <f t="shared" ref="J11:J22" si="0">SUM(B11:I11)/8</f>
        <v>0</v>
      </c>
      <c r="K11" s="323"/>
      <c r="L11" s="31"/>
      <c r="N11" s="41" t="s">
        <v>100</v>
      </c>
      <c r="O11" s="154">
        <f>K17</f>
        <v>0</v>
      </c>
    </row>
    <row r="12" spans="1:15" s="28" customFormat="1" ht="66.75" customHeight="1">
      <c r="A12" s="192" t="s">
        <v>165</v>
      </c>
      <c r="B12" s="30"/>
      <c r="C12" s="30"/>
      <c r="D12" s="30"/>
      <c r="E12" s="30"/>
      <c r="F12" s="30"/>
      <c r="G12" s="30"/>
      <c r="H12" s="30"/>
      <c r="I12" s="30"/>
      <c r="J12" s="31">
        <f t="shared" si="0"/>
        <v>0</v>
      </c>
      <c r="K12" s="323"/>
      <c r="L12" s="31"/>
      <c r="N12" s="42" t="s">
        <v>48</v>
      </c>
      <c r="O12" s="42"/>
    </row>
    <row r="13" spans="1:15" s="28" customFormat="1" ht="31.5">
      <c r="A13" s="41" t="s">
        <v>99</v>
      </c>
      <c r="B13" s="45"/>
      <c r="C13" s="45"/>
      <c r="D13" s="45"/>
      <c r="E13" s="45"/>
      <c r="F13" s="45"/>
      <c r="G13" s="45"/>
      <c r="H13" s="45"/>
      <c r="I13" s="45"/>
      <c r="J13" s="31" t="s">
        <v>95</v>
      </c>
      <c r="K13" s="27" t="s">
        <v>96</v>
      </c>
      <c r="L13" s="25" t="s">
        <v>97</v>
      </c>
    </row>
    <row r="14" spans="1:15" s="28" customFormat="1" ht="81" customHeight="1">
      <c r="A14" s="29" t="s">
        <v>166</v>
      </c>
      <c r="B14" s="30"/>
      <c r="C14" s="30"/>
      <c r="D14" s="30"/>
      <c r="E14" s="30"/>
      <c r="F14" s="30"/>
      <c r="G14" s="30"/>
      <c r="H14" s="30"/>
      <c r="I14" s="30"/>
      <c r="J14" s="31">
        <f t="shared" si="0"/>
        <v>0</v>
      </c>
      <c r="K14" s="321">
        <f>SUM(J14:J15)/2</f>
        <v>0</v>
      </c>
      <c r="L14" s="31"/>
    </row>
    <row r="15" spans="1:15" s="28" customFormat="1" ht="71.25" customHeight="1">
      <c r="A15" s="29" t="s">
        <v>101</v>
      </c>
      <c r="B15" s="30"/>
      <c r="C15" s="30"/>
      <c r="D15" s="30"/>
      <c r="E15" s="30"/>
      <c r="F15" s="30"/>
      <c r="G15" s="30"/>
      <c r="H15" s="30"/>
      <c r="I15" s="30"/>
      <c r="J15" s="31">
        <f t="shared" si="0"/>
        <v>0</v>
      </c>
      <c r="K15" s="322"/>
      <c r="L15" s="31"/>
    </row>
    <row r="16" spans="1:15" s="28" customFormat="1" ht="31.5">
      <c r="A16" s="24" t="s">
        <v>100</v>
      </c>
      <c r="B16" s="45"/>
      <c r="C16" s="45"/>
      <c r="D16" s="45"/>
      <c r="E16" s="45"/>
      <c r="F16" s="45"/>
      <c r="G16" s="45"/>
      <c r="H16" s="45"/>
      <c r="I16" s="45"/>
      <c r="J16" s="31" t="s">
        <v>95</v>
      </c>
      <c r="K16" s="27" t="s">
        <v>96</v>
      </c>
      <c r="L16" s="25" t="s">
        <v>97</v>
      </c>
    </row>
    <row r="17" spans="1:12" s="28" customFormat="1" ht="54" customHeight="1">
      <c r="A17" s="29" t="s">
        <v>167</v>
      </c>
      <c r="B17" s="30"/>
      <c r="C17" s="30"/>
      <c r="D17" s="30"/>
      <c r="E17" s="30"/>
      <c r="F17" s="30"/>
      <c r="G17" s="30"/>
      <c r="H17" s="30"/>
      <c r="I17" s="30"/>
      <c r="J17" s="31">
        <f t="shared" si="0"/>
        <v>0</v>
      </c>
      <c r="K17" s="323">
        <f>SUM(J17:J22)/6</f>
        <v>0</v>
      </c>
      <c r="L17" s="31"/>
    </row>
    <row r="18" spans="1:12" s="28" customFormat="1" ht="53.25" customHeight="1">
      <c r="A18" s="29" t="s">
        <v>168</v>
      </c>
      <c r="B18" s="30"/>
      <c r="C18" s="30"/>
      <c r="D18" s="30"/>
      <c r="E18" s="30"/>
      <c r="F18" s="30"/>
      <c r="G18" s="30"/>
      <c r="H18" s="30"/>
      <c r="I18" s="30"/>
      <c r="J18" s="31">
        <f t="shared" si="0"/>
        <v>0</v>
      </c>
      <c r="K18" s="323"/>
      <c r="L18" s="31"/>
    </row>
    <row r="19" spans="1:12" s="28" customFormat="1" ht="53.25" customHeight="1">
      <c r="A19" s="29" t="s">
        <v>169</v>
      </c>
      <c r="B19" s="30"/>
      <c r="C19" s="30"/>
      <c r="D19" s="30"/>
      <c r="E19" s="30"/>
      <c r="F19" s="30"/>
      <c r="G19" s="30"/>
      <c r="H19" s="30"/>
      <c r="I19" s="30"/>
      <c r="J19" s="31">
        <f t="shared" si="0"/>
        <v>0</v>
      </c>
      <c r="K19" s="323"/>
      <c r="L19" s="31"/>
    </row>
    <row r="20" spans="1:12" s="28" customFormat="1" ht="52.5" customHeight="1">
      <c r="A20" s="29" t="s">
        <v>170</v>
      </c>
      <c r="B20" s="30"/>
      <c r="C20" s="30"/>
      <c r="D20" s="30"/>
      <c r="E20" s="30"/>
      <c r="F20" s="30"/>
      <c r="G20" s="30"/>
      <c r="H20" s="30"/>
      <c r="I20" s="30"/>
      <c r="J20" s="31">
        <f t="shared" si="0"/>
        <v>0</v>
      </c>
      <c r="K20" s="323"/>
      <c r="L20" s="31" t="s">
        <v>82</v>
      </c>
    </row>
    <row r="21" spans="1:12" s="28" customFormat="1" ht="75" customHeight="1">
      <c r="A21" s="29" t="s">
        <v>171</v>
      </c>
      <c r="B21" s="30"/>
      <c r="C21" s="30"/>
      <c r="D21" s="30"/>
      <c r="E21" s="30"/>
      <c r="F21" s="30"/>
      <c r="G21" s="30"/>
      <c r="H21" s="30"/>
      <c r="I21" s="30"/>
      <c r="J21" s="31">
        <f t="shared" si="0"/>
        <v>0</v>
      </c>
      <c r="K21" s="323"/>
      <c r="L21" s="31" t="s">
        <v>82</v>
      </c>
    </row>
    <row r="22" spans="1:12" s="28" customFormat="1" ht="84" customHeight="1">
      <c r="A22" s="29" t="s">
        <v>172</v>
      </c>
      <c r="B22" s="30"/>
      <c r="C22" s="30"/>
      <c r="D22" s="30"/>
      <c r="E22" s="30"/>
      <c r="F22" s="30"/>
      <c r="G22" s="30"/>
      <c r="H22" s="30"/>
      <c r="I22" s="30"/>
      <c r="J22" s="31">
        <f t="shared" si="0"/>
        <v>0</v>
      </c>
      <c r="K22" s="324"/>
      <c r="L22" s="31" t="s">
        <v>82</v>
      </c>
    </row>
    <row r="24" spans="1:12" ht="18.75" customHeight="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7"/>
    </row>
    <row r="25" spans="1:12" ht="32.25" customHeight="1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</row>
  </sheetData>
  <mergeCells count="10">
    <mergeCell ref="K7:K8"/>
    <mergeCell ref="A4:L4"/>
    <mergeCell ref="A5:L5"/>
    <mergeCell ref="A1:N1"/>
    <mergeCell ref="A2:N2"/>
    <mergeCell ref="K14:K15"/>
    <mergeCell ref="K17:K22"/>
    <mergeCell ref="A24:L24"/>
    <mergeCell ref="A25:L25"/>
    <mergeCell ref="K10:K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"/>
  <sheetViews>
    <sheetView zoomScale="86" zoomScaleNormal="86" workbookViewId="0">
      <selection activeCell="I14" sqref="I14"/>
    </sheetView>
  </sheetViews>
  <sheetFormatPr baseColWidth="10" defaultColWidth="8.7109375" defaultRowHeight="15"/>
  <cols>
    <col min="2" max="2" width="16.7109375" bestFit="1" customWidth="1"/>
  </cols>
  <sheetData>
    <row r="1" spans="1:24" ht="21" customHeight="1">
      <c r="A1" s="332" t="s">
        <v>159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4"/>
    </row>
    <row r="2" spans="1:24">
      <c r="A2" s="335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7"/>
    </row>
    <row r="3" spans="1:24" ht="15.75" thickBot="1">
      <c r="A3" s="338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40"/>
    </row>
  </sheetData>
  <mergeCells count="1">
    <mergeCell ref="A1:X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activeCell="E10" sqref="E10"/>
    </sheetView>
  </sheetViews>
  <sheetFormatPr baseColWidth="10" defaultColWidth="11.42578125" defaultRowHeight="15"/>
  <cols>
    <col min="1" max="3" width="11.42578125" style="1"/>
    <col min="4" max="4" width="22" style="1" customWidth="1"/>
    <col min="5" max="5" width="16.42578125" style="1" customWidth="1"/>
    <col min="6" max="8" width="11.42578125" style="1"/>
    <col min="9" max="9" width="44.5703125" style="1" customWidth="1"/>
    <col min="10" max="16384" width="11.42578125" style="1"/>
  </cols>
  <sheetData>
    <row r="1" spans="1:10">
      <c r="A1" s="1">
        <v>1</v>
      </c>
      <c r="B1" s="1" t="s">
        <v>24</v>
      </c>
      <c r="C1" s="1" t="s">
        <v>25</v>
      </c>
      <c r="D1" s="1" t="s">
        <v>102</v>
      </c>
      <c r="E1" s="1" t="s">
        <v>62</v>
      </c>
      <c r="F1" s="1" t="s">
        <v>103</v>
      </c>
      <c r="G1" s="1" t="s">
        <v>36</v>
      </c>
      <c r="H1" s="1" t="s">
        <v>104</v>
      </c>
      <c r="I1" s="263" t="s">
        <v>38</v>
      </c>
      <c r="J1" s="263"/>
    </row>
    <row r="2" spans="1:10">
      <c r="A2" s="1">
        <v>2</v>
      </c>
      <c r="B2" s="1" t="s">
        <v>31</v>
      </c>
      <c r="C2" s="1" t="s">
        <v>50</v>
      </c>
      <c r="D2" s="1" t="s">
        <v>53</v>
      </c>
      <c r="E2" s="1" t="s">
        <v>60</v>
      </c>
      <c r="F2" s="1" t="s">
        <v>105</v>
      </c>
      <c r="G2" s="1" t="s">
        <v>29</v>
      </c>
      <c r="H2" s="1" t="s">
        <v>106</v>
      </c>
      <c r="I2" s="263" t="s">
        <v>107</v>
      </c>
      <c r="J2" s="263"/>
    </row>
    <row r="3" spans="1:10">
      <c r="C3" s="1" t="s">
        <v>49</v>
      </c>
      <c r="D3" s="1" t="s">
        <v>32</v>
      </c>
      <c r="E3" s="1" t="s">
        <v>61</v>
      </c>
      <c r="H3" s="1" t="s">
        <v>108</v>
      </c>
      <c r="I3" s="263" t="s">
        <v>109</v>
      </c>
      <c r="J3" s="263"/>
    </row>
    <row r="4" spans="1:10" ht="41.25" customHeight="1">
      <c r="B4" s="28"/>
      <c r="C4" s="28" t="s">
        <v>110</v>
      </c>
      <c r="D4" s="1" t="s">
        <v>111</v>
      </c>
      <c r="E4" s="1" t="s">
        <v>27</v>
      </c>
      <c r="H4" s="1" t="s">
        <v>112</v>
      </c>
      <c r="I4" s="263" t="s">
        <v>113</v>
      </c>
      <c r="J4" s="263"/>
    </row>
    <row r="5" spans="1:10">
      <c r="C5" s="1" t="s">
        <v>52</v>
      </c>
      <c r="D5" s="1" t="s">
        <v>114</v>
      </c>
      <c r="E5" s="1" t="s">
        <v>59</v>
      </c>
      <c r="H5" s="1" t="s">
        <v>115</v>
      </c>
      <c r="I5" s="263" t="s">
        <v>116</v>
      </c>
      <c r="J5" s="263"/>
    </row>
    <row r="6" spans="1:10">
      <c r="C6" s="1" t="s">
        <v>30</v>
      </c>
      <c r="D6" s="1" t="s">
        <v>56</v>
      </c>
      <c r="E6" s="1" t="s">
        <v>58</v>
      </c>
      <c r="H6" s="1" t="s">
        <v>117</v>
      </c>
      <c r="I6" s="263" t="s">
        <v>118</v>
      </c>
    </row>
    <row r="7" spans="1:10">
      <c r="D7" s="1" t="s">
        <v>119</v>
      </c>
      <c r="E7" s="1" t="s">
        <v>30</v>
      </c>
      <c r="H7" s="1" t="s">
        <v>120</v>
      </c>
      <c r="I7" s="263" t="s">
        <v>37</v>
      </c>
      <c r="J7" s="263"/>
    </row>
    <row r="8" spans="1:10">
      <c r="D8" s="1" t="s">
        <v>34</v>
      </c>
      <c r="E8" s="1" t="s">
        <v>121</v>
      </c>
      <c r="H8" s="1" t="s">
        <v>122</v>
      </c>
      <c r="I8" s="263" t="s">
        <v>30</v>
      </c>
      <c r="J8" s="263"/>
    </row>
    <row r="9" spans="1:10">
      <c r="D9" s="1" t="s">
        <v>26</v>
      </c>
      <c r="H9" s="1" t="s">
        <v>123</v>
      </c>
    </row>
    <row r="10" spans="1:10">
      <c r="H10" s="1" t="s">
        <v>124</v>
      </c>
      <c r="I10" s="243"/>
    </row>
    <row r="11" spans="1:10">
      <c r="H11" s="1" t="s">
        <v>125</v>
      </c>
    </row>
    <row r="12" spans="1:10">
      <c r="H12" s="1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E x O W i 1 U k / 2 l A A A A 9 w A A A B I A H A B D b 2 5 m a W c v U G F j a 2 F n Z S 5 4 b W w g o h g A K K A U A A A A A A A A A A A A A A A A A A A A A A A A A A A A h Y 8 x D o I w G I W v Q r r T F h g E 8 l M G V o k m J s a 1 K R U a o R h a L H d z 8 E h e Q Y y i b o 7 v e 9 / w 3 v 1 6 g 3 z q W u 8 i B 6 N 6 n a E A U + R J L f p K 6 T p D o z 3 6 M c o Z b L k 4 8 V p 6 s 6 x N O p k q Q 4 2 1 5 5 Q Q 5 x x 2 E e 6 H m o S U B u R Q r n e i k R 1 H H 1 n 9 l 3 2 l j e V a S M R g / x r D Q h x E C Q 7 i V Y I p k I V C q f T X C O f B z / Y H Q j G 2 d h w k k 8 Y v N k C W C O R 9 g j 0 A U E s D B B Q A A g A I A A B M T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T E 5 a K I p H u A 4 A A A A R A A A A E w A c A E Z v c m 1 1 b G F z L 1 N l Y 3 R p b 2 4 x L m 0 g o h g A K K A U A A A A A A A A A A A A A A A A A A A A A A A A A A A A K 0 5 N L s n M z 1 M I h t C G 1 g B Q S w E C L Q A U A A I A C A A A T E 5 a L V S T / a U A A A D 3 A A A A E g A A A A A A A A A A A A A A A A A A A A A A Q 2 9 u Z m l n L 1 B h Y 2 t h Z 2 U u e G 1 s U E s B A i 0 A F A A C A A g A A E x O W g / K 6 a u k A A A A 6 Q A A A B M A A A A A A A A A A A A A A A A A 8 Q A A A F t D b 2 5 0 Z W 5 0 X 1 R 5 c G V z X S 5 4 b W x Q S w E C L Q A U A A I A C A A A T E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9 9 s x 0 2 9 R U a J Q J 5 H G B P K l g A A A A A C A A A A A A A Q Z g A A A A E A A C A A A A D + x 2 n 8 k 5 1 A X B e N C 7 b P w s N g E q x O S P 1 0 b E p e 7 D u w X 7 7 9 K A A A A A A O g A A A A A I A A C A A A A B H k d 9 K 1 6 6 6 4 F x b D 9 e D 8 + f 9 o r e y g N i R b G y B e h i E 7 e J 5 K F A A A A A 2 2 1 u J 4 e 2 X C g U Z X 6 3 Z I i H S d B 7 8 A n L F Y j N f N 0 l a F w 6 w T t U B G y q e s 8 Q c 9 S M H d m d k X X 0 9 q z j N r G + c c g 4 0 F b a 0 Y I F Q z S S S E G L 9 c k u N t 0 I 4 t Q 4 M P U A A A A D O b p o S v F B n R h M A d o 7 5 k T A h P N k A V k B f x U y N Y n s G u p V Q U 3 1 + t A 8 9 t Z b 8 o r C 7 u I S g i C w V h L W w K s + 6 8 n i 3 m R M X b Q + g < / D a t a M a s h u p > 
</file>

<file path=customXml/itemProps1.xml><?xml version="1.0" encoding="utf-8"?>
<ds:datastoreItem xmlns:ds="http://schemas.openxmlformats.org/officeDocument/2006/customXml" ds:itemID="{A5964250-2134-4CE4-ADC7-9DC870E72D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 GENERAL</vt:lpstr>
      <vt:lpstr>ESTADÍSTICA DISTRIBUCIÓN</vt:lpstr>
      <vt:lpstr>EVALUACIÓN DEL EST AL ESCENARIO</vt:lpstr>
      <vt:lpstr>FOTOGRAFIAS ACTIVIDADES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2026-05-13T21:56:41Z</dcterms:modified>
  <cp:category/>
  <cp:contentStatus/>
</cp:coreProperties>
</file>